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240" windowWidth="19440" windowHeight="12180"/>
  </bookViews>
  <sheets>
    <sheet name="Приложение 1" sheetId="1" r:id="rId1"/>
    <sheet name="Приложение 2" sheetId="4" state="hidden" r:id="rId2"/>
  </sheets>
  <definedNames>
    <definedName name="_xlnm.Print_Titles" localSheetId="0">'Приложение 1'!$5:$6</definedName>
    <definedName name="_xlnm.Print_Area" localSheetId="0">'Приложение 1'!$A$1:$X$24</definedName>
    <definedName name="_xlnm.Print_Area" localSheetId="1">'Приложение 2'!$A$1:$X$19</definedName>
  </definedNames>
  <calcPr calcId="145621"/>
</workbook>
</file>

<file path=xl/calcChain.xml><?xml version="1.0" encoding="utf-8"?>
<calcChain xmlns="http://schemas.openxmlformats.org/spreadsheetml/2006/main">
  <c r="K17" i="1" l="1"/>
  <c r="L17" i="1"/>
  <c r="M17" i="1"/>
  <c r="N17" i="1"/>
  <c r="P17" i="1"/>
  <c r="Q17" i="1"/>
  <c r="R17" i="1"/>
  <c r="S17" i="1"/>
  <c r="U17" i="1"/>
  <c r="V17" i="1"/>
  <c r="W17" i="1"/>
  <c r="X17" i="1"/>
  <c r="O16" i="1"/>
  <c r="T16" i="1"/>
  <c r="J16" i="1"/>
  <c r="I16" i="1" s="1"/>
  <c r="T15" i="1" l="1"/>
  <c r="O15" i="1"/>
  <c r="J15" i="1"/>
  <c r="I15" i="1" l="1"/>
  <c r="J12" i="1"/>
  <c r="O12" i="1"/>
  <c r="T12" i="1"/>
  <c r="I12" i="1" l="1"/>
  <c r="O13" i="1"/>
  <c r="T13" i="1"/>
  <c r="J13" i="1"/>
  <c r="I13" i="1" l="1"/>
  <c r="T10" i="1"/>
  <c r="O10" i="1"/>
  <c r="J10" i="1"/>
  <c r="I10" i="1" l="1"/>
  <c r="O11" i="1"/>
  <c r="O17" i="1" s="1"/>
  <c r="T11" i="1"/>
  <c r="T17" i="1" s="1"/>
  <c r="J11" i="1"/>
  <c r="J17" i="1" s="1"/>
  <c r="I11" i="1" l="1"/>
  <c r="I17" i="1" s="1"/>
  <c r="K21" i="1"/>
  <c r="K22" i="1" s="1"/>
  <c r="L21" i="1"/>
  <c r="L22" i="1" s="1"/>
  <c r="M21" i="1"/>
  <c r="M22" i="1" s="1"/>
  <c r="N21" i="1"/>
  <c r="N22" i="1" s="1"/>
  <c r="P21" i="1"/>
  <c r="P22" i="1" s="1"/>
  <c r="Q21" i="1"/>
  <c r="Q22" i="1" s="1"/>
  <c r="R21" i="1"/>
  <c r="R22" i="1" s="1"/>
  <c r="S21" i="1"/>
  <c r="S22" i="1" s="1"/>
  <c r="U21" i="1"/>
  <c r="U22" i="1" s="1"/>
  <c r="V21" i="1"/>
  <c r="V22" i="1" s="1"/>
  <c r="W21" i="1"/>
  <c r="W22" i="1" s="1"/>
  <c r="X21" i="1"/>
  <c r="X22" i="1" s="1"/>
  <c r="T20" i="1"/>
  <c r="T21" i="1" s="1"/>
  <c r="T22" i="1" s="1"/>
  <c r="O20" i="1" l="1"/>
  <c r="O21" i="1" s="1"/>
  <c r="O22" i="1" s="1"/>
  <c r="Q16" i="4" l="1"/>
  <c r="S16" i="4"/>
  <c r="V16" i="4"/>
  <c r="X16" i="4"/>
  <c r="L16" i="4"/>
  <c r="J11" i="4"/>
  <c r="I11" i="4" s="1"/>
  <c r="J8" i="4"/>
  <c r="O8" i="4"/>
  <c r="T8" i="4"/>
  <c r="N15" i="4"/>
  <c r="N16" i="4" s="1"/>
  <c r="J20" i="1" l="1"/>
  <c r="J21" i="1" s="1"/>
  <c r="J22" i="1" s="1"/>
  <c r="I20" i="1" l="1"/>
  <c r="I21" i="1" s="1"/>
  <c r="I22" i="1" s="1"/>
  <c r="J14" i="4" l="1"/>
  <c r="I14" i="4" l="1"/>
  <c r="J15" i="4"/>
  <c r="J16" i="4" s="1"/>
  <c r="J10" i="4"/>
  <c r="I10" i="4" s="1"/>
  <c r="T7" i="4" l="1"/>
  <c r="T16" i="4" s="1"/>
  <c r="O7" i="4"/>
  <c r="O16" i="4" s="1"/>
  <c r="J7" i="4"/>
  <c r="I16" i="4" l="1"/>
  <c r="I7" i="4"/>
  <c r="I8" i="4" s="1"/>
  <c r="K16" i="4" l="1"/>
  <c r="M16" i="4"/>
  <c r="P15" i="4" l="1"/>
  <c r="P16" i="4" s="1"/>
  <c r="R15" i="4"/>
  <c r="R16" i="4" s="1"/>
  <c r="U15" i="4"/>
  <c r="U16" i="4" s="1"/>
  <c r="W15" i="4"/>
  <c r="W16" i="4" s="1"/>
</calcChain>
</file>

<file path=xl/sharedStrings.xml><?xml version="1.0" encoding="utf-8"?>
<sst xmlns="http://schemas.openxmlformats.org/spreadsheetml/2006/main" count="123" uniqueCount="67">
  <si>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</si>
  <si>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</si>
  <si>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</si>
  <si>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</si>
  <si>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</si>
  <si>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</si>
  <si>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</si>
  <si>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</si>
  <si>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</si>
  <si>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Администрация МР "Печора"</t>
  </si>
  <si>
    <t>Итого по подпрограмме</t>
  </si>
  <si>
    <t>-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</si>
  <si>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</si>
  <si>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</si>
  <si>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Бюджет МО ГП "Печора"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</si>
  <si>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</si>
  <si>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Год ввода объекта в экплуатацию и мощность ед. изм.</t>
  </si>
  <si>
    <t>ИТОГО объем финансирования проекта (объекта) в тыс. руб.</t>
  </si>
  <si>
    <t>1.</t>
  </si>
  <si>
    <t>Всего по программе</t>
  </si>
  <si>
    <t>Всего по реализации инвестиционных проектов за счет средств бюджета МО ГП "Печора"</t>
  </si>
  <si>
    <t>Остаток сметной стоимости  на 01.01.2019 г, в тыс. руб.</t>
  </si>
  <si>
    <t>Объем финансирования проекта (объекта) в 2021 году, тыс. руб.</t>
  </si>
  <si>
    <t>2020 г.</t>
  </si>
  <si>
    <t>Объем финансирования проекта (объекта) в 2022 году, тыс. руб.</t>
  </si>
  <si>
    <t>Общая сметная стоимость объекта в текущих ценах на 01.01.2019 г.) тыс. руб.</t>
  </si>
  <si>
    <t>2.</t>
  </si>
  <si>
    <t xml:space="preserve">Реализация мероприятий по благоустройству улично-дорожной сети 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</si>
  <si>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</si>
  <si>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Капитальный ремонт дороги общего пользования местного значения "Подъезд к военному городку №63 на участке км. 0,833 - км 0,935 (путепровод)</t>
  </si>
  <si>
    <t>подпрограмма «Дорожное хозяйство и транспорт»</t>
  </si>
  <si>
    <t xml:space="preserve">Муниципальная программа  «Жильё, жилищно-коммунальное хозяйство и территориальное»
 развитие»
</t>
  </si>
  <si>
    <t>Муниципальная программа «Формирование комфортной  городской среды муниципального образования городского поселения «Печора» на 2018-2024  годы</t>
  </si>
  <si>
    <t xml:space="preserve">Муниципальная адресная программа «Повышение качества улично-дорожной сети на территории городского поселения «Печора» </t>
  </si>
  <si>
    <t xml:space="preserve">Обеспечение жилыми помещениями детей-сирот и детей, оставшихся без попечения родителей </t>
  </si>
  <si>
    <t>Муниципальная программа "Социальное развитие"</t>
  </si>
  <si>
    <t>подпрограмма  "Социальная поддержка отдельных категорий граждан, развитие и укрепление института семьи"</t>
  </si>
  <si>
    <t xml:space="preserve">
ПЕРЕЧЕНЬ
ИНВЕСТИЦИОННЫХ ПРОЕКТОВ, ФИНАНСИРУЕМЫХ ЗА СЧЕТ 
СРЕДСТВ БЮДЖЕТА МО ГП "ПЕЧОРА",  НА 2021-2023 годы
</t>
  </si>
  <si>
    <t>Объем финансирования проекта (объекта) в 2023 году, тыс. руб.</t>
  </si>
  <si>
    <t>2021 г.</t>
  </si>
  <si>
    <t>2021-2023 гг.</t>
  </si>
  <si>
    <t>Приложение 2
к постановлению администрации МР "Печора"                    от " 30 " декабря 2020 г. № 1           .</t>
  </si>
  <si>
    <t>Объем финансирования проекта (объекта) в 2025 году, тыс. руб.</t>
  </si>
  <si>
    <t>Объем финансирования проекта (объекта) в 2026 году, тыс. руб.</t>
  </si>
  <si>
    <t xml:space="preserve">ГРБС                           (главный распорядитель бюджетных средств) </t>
  </si>
  <si>
    <t>Муниципальная  программа «Жилье, жилищно-коммунальное хозяйство и территориальное развитие»</t>
  </si>
  <si>
    <t>подпрограмма 1 "Улучшение состояния жилищно-коммунального комплекса"</t>
  </si>
  <si>
    <t>КУМС МР "Печора"</t>
  </si>
  <si>
    <t xml:space="preserve">
ПЕРЕЧЕНЬ
ИНВЕСТИЦИОННЫХ ПРОЕКТОВ, ФИНАНСИРУЕМЫХ ЗА СЧЕТ 
СРЕДСТВ БЮДЖЕТА МО МР "ПЕЧОРА",  НА  2025-2027 годы</t>
  </si>
  <si>
    <t>Объем финансирования проекта (объекта) в 2027 году, тыс. руб.</t>
  </si>
  <si>
    <t>Содействие в реализации мероприятий по переселению граждан из аварийного жилищного фонда</t>
  </si>
  <si>
    <t xml:space="preserve">Всего </t>
  </si>
  <si>
    <t>Остаток сметной стоимости  на 01.01.2025 г, в тыс. руб.</t>
  </si>
  <si>
    <t>Общая сметная стоимость объекта в текущих ценах на 01.01.2023 г. тыс. руб.</t>
  </si>
  <si>
    <t>Выполнение работ по реконструкции существующего входного узла для устройства внутри здания (коридорах) съемных инвентарных пандусов по адресу: г. Печора, ул. Русанова, д. 32, кв. 314</t>
  </si>
  <si>
    <t xml:space="preserve">Разработка проектно-сметной документации для дальнейшего проведения работ по устранению причин подтопления многоквартирных жилых домов, расположенных в квартале: ул. Ленина- Железнодорожная </t>
  </si>
  <si>
    <t>Реконструкция сетей водоотведения диаметром 500 мм, расположенных по ул. Ленинградская
от смотрового колодца КК-1 у "МОУ СОШ № 2" до КК-2 у МКД № 13 по ул. Социалистическая
в г. Печора, Республики Коми</t>
  </si>
  <si>
    <t>Благоустройство водозаборных скважин в д. Аранец, д. Конецбор</t>
  </si>
  <si>
    <t>3.</t>
  </si>
  <si>
    <t>4.</t>
  </si>
  <si>
    <t>5.</t>
  </si>
  <si>
    <t>6.</t>
  </si>
  <si>
    <t>МКУ "Управление капитального строительства"</t>
  </si>
  <si>
    <t>Подпрограмма 2.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«Печора»"</t>
  </si>
  <si>
    <t>7.</t>
  </si>
  <si>
    <t xml:space="preserve">Выполнение мероприятий по расселению граждан, проживающих в многоквартирных домах, признанных в установленном порядке аварийными и подлежащими сносу и не включенных в республиканскую адресную программу "Переселение граждан из аварийного жилищного фонда в 2019 - 2025 годах", утвержденную постановлением Правительства Республики Коми от 31 марта 2019 г. N 160, предоставление которых в 2024 году осуществлялось за счет средств резервного фонда Правительства Республики Коми
</t>
  </si>
  <si>
    <t xml:space="preserve">"Приложение
к постановлению администрации МР "Печора"
от  30 апреля  2025 г. № 624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</si>
</sst>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right" wrapText="1"/>
    </xf>
    <xf numFmtId="164" fontId="2" fillId="0" borderId="0" xfId="0" applyNumberFormat="1" applyFont="1" applyFill="1"/>
    <xf numFmtId="0" fontId="2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/>
    <xf numFmtId="4" fontId="4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6" fillId="0" borderId="1" xfId="0" applyFont="1" applyBorder="1"/>
    <xf numFmtId="0" fontId="6" fillId="0" borderId="0" xfId="0" applyFont="1"/>
    <xf numFmtId="0" fontId="7" fillId="0" borderId="1" xfId="0" applyFont="1" applyBorder="1" applyAlignment="1">
      <alignment wrapText="1"/>
    </xf>
    <xf numFmtId="0" fontId="2" fillId="0" borderId="2" xfId="0" applyFont="1" applyBorder="1"/>
    <xf numFmtId="164" fontId="2" fillId="0" borderId="2" xfId="0" applyNumberFormat="1" applyFont="1" applyBorder="1"/>
    <xf numFmtId="0" fontId="2" fillId="0" borderId="2" xfId="0" applyFont="1" applyFill="1" applyBorder="1"/>
    <xf numFmtId="0" fontId="0" fillId="0" borderId="2" xfId="0" applyBorder="1"/>
    <xf numFmtId="4" fontId="3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164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0" xfId="0" applyFont="1" applyBorder="1"/>
    <xf numFmtId="0" fontId="2" fillId="0" borderId="10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6"/>
  <sheetViews>
    <sheetView tabSelected="1" view="pageBreakPreview" zoomScale="50" zoomScaleNormal="60" zoomScaleSheetLayoutView="50" workbookViewId="0">
      <pane ySplit="6" topLeftCell="A16" activePane="bottomLeft" state="frozen"/>
      <selection pane="bottomLeft" activeCell="Q16" sqref="Q16"/>
    </sheetView>
  </sheetViews>
  <sheetFormatPr defaultColWidth="9.140625" defaultRowHeight="18.75" x14ac:dyDescent="0.3"/>
  <cols>
    <col min="1" max="1" width="7.28515625" style="12" customWidth="1"/>
    <col min="2" max="2" width="41.85546875" style="1" customWidth="1"/>
    <col min="3" max="3" width="20.42578125" style="2" customWidth="1"/>
    <col min="4" max="4" width="20" style="2" customWidth="1"/>
    <col min="5" max="5" width="17.42578125" style="2" customWidth="1"/>
    <col min="6" max="6" width="21.42578125" style="2" customWidth="1"/>
    <col min="7" max="7" width="20" style="2" customWidth="1"/>
    <col min="8" max="8" width="18.28515625" style="2" customWidth="1"/>
    <col min="9" max="9" width="14.5703125" style="2" customWidth="1"/>
    <col min="10" max="10" width="16.42578125" style="3" customWidth="1"/>
    <col min="11" max="11" width="13.42578125" style="3" customWidth="1"/>
    <col min="12" max="12" width="13.140625" style="3" customWidth="1"/>
    <col min="13" max="13" width="13.28515625" style="3" customWidth="1"/>
    <col min="14" max="14" width="12" style="3" customWidth="1"/>
    <col min="15" max="15" width="12.140625" style="2" customWidth="1"/>
    <col min="16" max="16" width="12.42578125" style="2" customWidth="1"/>
    <col min="17" max="17" width="11.42578125" style="2" customWidth="1"/>
    <col min="18" max="19" width="11.28515625" style="2" customWidth="1"/>
    <col min="20" max="20" width="11.42578125" style="2" customWidth="1"/>
    <col min="21" max="21" width="11.5703125" style="2" customWidth="1"/>
    <col min="22" max="22" width="11.42578125" style="2" customWidth="1"/>
    <col min="23" max="23" width="13" style="2" customWidth="1"/>
    <col min="24" max="24" width="13.42578125" style="2" customWidth="1"/>
    <col min="25" max="27" width="9.140625" style="2"/>
    <col min="28" max="28" width="13" style="2" bestFit="1" customWidth="1"/>
    <col min="29" max="16384" width="9.140625" style="2"/>
  </cols>
  <sheetData>
    <row r="1" spans="1:24" ht="0.75" customHeight="1" x14ac:dyDescent="0.3">
      <c r="S1" s="66"/>
      <c r="T1" s="67"/>
      <c r="U1" s="67"/>
      <c r="V1" s="67"/>
      <c r="W1" s="67"/>
      <c r="X1" s="67"/>
    </row>
    <row r="2" spans="1:24" ht="64.5" customHeight="1" x14ac:dyDescent="0.3">
      <c r="S2" s="66" t="s">
        <v>66</v>
      </c>
      <c r="T2" s="67"/>
      <c r="U2" s="67"/>
      <c r="V2" s="67"/>
      <c r="W2" s="67"/>
      <c r="X2" s="67"/>
    </row>
    <row r="3" spans="1:24" ht="18.600000000000001" customHeight="1" x14ac:dyDescent="0.3">
      <c r="S3" s="4"/>
      <c r="T3" s="10"/>
      <c r="U3" s="10"/>
      <c r="V3" s="10"/>
      <c r="W3" s="10"/>
      <c r="X3" s="10"/>
    </row>
    <row r="4" spans="1:24" ht="77.25" customHeight="1" x14ac:dyDescent="0.3">
      <c r="A4" s="73" t="s">
        <v>48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</row>
    <row r="5" spans="1:24" ht="71.25" customHeight="1" x14ac:dyDescent="0.3">
      <c r="A5" s="68" t="s">
        <v>5</v>
      </c>
      <c r="B5" s="68" t="s">
        <v>0</v>
      </c>
      <c r="C5" s="68" t="s">
        <v>12</v>
      </c>
      <c r="D5" s="68" t="s">
        <v>44</v>
      </c>
      <c r="E5" s="68" t="s">
        <v>13</v>
      </c>
      <c r="F5" s="74" t="s">
        <v>53</v>
      </c>
      <c r="G5" s="68" t="s">
        <v>7</v>
      </c>
      <c r="H5" s="74" t="s">
        <v>52</v>
      </c>
      <c r="I5" s="74" t="s">
        <v>17</v>
      </c>
      <c r="J5" s="70" t="s">
        <v>42</v>
      </c>
      <c r="K5" s="71"/>
      <c r="L5" s="71"/>
      <c r="M5" s="71"/>
      <c r="N5" s="72"/>
      <c r="O5" s="76" t="s">
        <v>43</v>
      </c>
      <c r="P5" s="77"/>
      <c r="Q5" s="77"/>
      <c r="R5" s="77"/>
      <c r="S5" s="78"/>
      <c r="T5" s="76" t="s">
        <v>49</v>
      </c>
      <c r="U5" s="77"/>
      <c r="V5" s="77"/>
      <c r="W5" s="77"/>
      <c r="X5" s="78"/>
    </row>
    <row r="6" spans="1:24" ht="172.5" customHeight="1" x14ac:dyDescent="0.3">
      <c r="A6" s="75"/>
      <c r="B6" s="69"/>
      <c r="C6" s="69"/>
      <c r="D6" s="69"/>
      <c r="E6" s="69"/>
      <c r="F6" s="68"/>
      <c r="G6" s="69"/>
      <c r="H6" s="68"/>
      <c r="I6" s="68"/>
      <c r="J6" s="7" t="s">
        <v>4</v>
      </c>
      <c r="K6" s="7" t="s">
        <v>1</v>
      </c>
      <c r="L6" s="7" t="s">
        <v>2</v>
      </c>
      <c r="M6" s="7" t="s">
        <v>3</v>
      </c>
      <c r="N6" s="7" t="s">
        <v>6</v>
      </c>
      <c r="O6" s="9" t="s">
        <v>4</v>
      </c>
      <c r="P6" s="8" t="s">
        <v>1</v>
      </c>
      <c r="Q6" s="8" t="s">
        <v>2</v>
      </c>
      <c r="R6" s="8" t="s">
        <v>3</v>
      </c>
      <c r="S6" s="8" t="s">
        <v>6</v>
      </c>
      <c r="T6" s="9" t="s">
        <v>4</v>
      </c>
      <c r="U6" s="8" t="s">
        <v>1</v>
      </c>
      <c r="V6" s="8" t="s">
        <v>2</v>
      </c>
      <c r="W6" s="8" t="s">
        <v>3</v>
      </c>
      <c r="X6" s="8" t="s">
        <v>6</v>
      </c>
    </row>
    <row r="7" spans="1:24" x14ac:dyDescent="0.3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5">
        <v>15</v>
      </c>
      <c r="P7" s="5">
        <v>16</v>
      </c>
      <c r="Q7" s="5">
        <v>17</v>
      </c>
      <c r="R7" s="5">
        <v>18</v>
      </c>
      <c r="S7" s="5">
        <v>19</v>
      </c>
      <c r="T7" s="5">
        <v>20</v>
      </c>
      <c r="U7" s="5">
        <v>21</v>
      </c>
      <c r="V7" s="5">
        <v>22</v>
      </c>
      <c r="W7" s="5">
        <v>23</v>
      </c>
      <c r="X7" s="5">
        <v>24</v>
      </c>
    </row>
    <row r="8" spans="1:24" x14ac:dyDescent="0.3">
      <c r="A8" s="61" t="s">
        <v>45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5"/>
    </row>
    <row r="9" spans="1:24" x14ac:dyDescent="0.3">
      <c r="A9" s="61" t="s">
        <v>46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3"/>
    </row>
    <row r="10" spans="1:24" ht="143.25" customHeight="1" x14ac:dyDescent="0.3">
      <c r="A10" s="55" t="s">
        <v>18</v>
      </c>
      <c r="B10" s="55" t="s">
        <v>55</v>
      </c>
      <c r="C10" s="55"/>
      <c r="D10" s="44" t="s">
        <v>62</v>
      </c>
      <c r="E10" s="55"/>
      <c r="F10" s="53">
        <v>0</v>
      </c>
      <c r="G10" s="53">
        <v>0</v>
      </c>
      <c r="H10" s="52" t="s">
        <v>11</v>
      </c>
      <c r="I10" s="53">
        <f>J10+O10+T10</f>
        <v>2500</v>
      </c>
      <c r="J10" s="38">
        <f>K10+L10+M10+N10</f>
        <v>2500</v>
      </c>
      <c r="K10" s="38">
        <v>0</v>
      </c>
      <c r="L10" s="38">
        <v>0</v>
      </c>
      <c r="M10" s="38">
        <v>0</v>
      </c>
      <c r="N10" s="38">
        <v>2500</v>
      </c>
      <c r="O10" s="38">
        <f>P10+Q10+R10+S10</f>
        <v>0</v>
      </c>
      <c r="P10" s="38">
        <v>0</v>
      </c>
      <c r="Q10" s="38">
        <v>0</v>
      </c>
      <c r="R10" s="38">
        <v>0</v>
      </c>
      <c r="S10" s="38">
        <v>0</v>
      </c>
      <c r="T10" s="38">
        <f>U10+V10+W10+X10</f>
        <v>0</v>
      </c>
      <c r="U10" s="38">
        <v>0</v>
      </c>
      <c r="V10" s="38">
        <v>0</v>
      </c>
      <c r="W10" s="53">
        <v>0</v>
      </c>
      <c r="X10" s="53">
        <v>0</v>
      </c>
    </row>
    <row r="11" spans="1:24" ht="143.25" customHeight="1" x14ac:dyDescent="0.3">
      <c r="A11" s="55" t="s">
        <v>26</v>
      </c>
      <c r="B11" s="55" t="s">
        <v>54</v>
      </c>
      <c r="C11" s="55"/>
      <c r="D11" s="44" t="s">
        <v>62</v>
      </c>
      <c r="E11" s="55"/>
      <c r="F11" s="53">
        <v>0</v>
      </c>
      <c r="G11" s="53">
        <v>0</v>
      </c>
      <c r="H11" s="52" t="s">
        <v>11</v>
      </c>
      <c r="I11" s="53">
        <f>J11+O11+T11</f>
        <v>550</v>
      </c>
      <c r="J11" s="38">
        <f>K11+L11+M11+N11</f>
        <v>550</v>
      </c>
      <c r="K11" s="38">
        <v>0</v>
      </c>
      <c r="L11" s="38">
        <v>0</v>
      </c>
      <c r="M11" s="38">
        <v>0</v>
      </c>
      <c r="N11" s="38">
        <v>550</v>
      </c>
      <c r="O11" s="38">
        <f>P11+Q11+R11+S11</f>
        <v>0</v>
      </c>
      <c r="P11" s="38">
        <v>0</v>
      </c>
      <c r="Q11" s="38">
        <v>0</v>
      </c>
      <c r="R11" s="38">
        <v>0</v>
      </c>
      <c r="S11" s="38">
        <v>0</v>
      </c>
      <c r="T11" s="38">
        <f>U11+V11+W11+X11</f>
        <v>0</v>
      </c>
      <c r="U11" s="38">
        <v>0</v>
      </c>
      <c r="V11" s="38">
        <v>0</v>
      </c>
      <c r="W11" s="53">
        <v>0</v>
      </c>
      <c r="X11" s="53">
        <v>0</v>
      </c>
    </row>
    <row r="12" spans="1:24" ht="82.5" customHeight="1" x14ac:dyDescent="0.3">
      <c r="A12" s="55" t="s">
        <v>58</v>
      </c>
      <c r="B12" s="55" t="s">
        <v>57</v>
      </c>
      <c r="C12" s="55"/>
      <c r="D12" s="44" t="s">
        <v>62</v>
      </c>
      <c r="E12" s="55"/>
      <c r="F12" s="53">
        <v>0</v>
      </c>
      <c r="G12" s="53">
        <v>0</v>
      </c>
      <c r="H12" s="52" t="s">
        <v>11</v>
      </c>
      <c r="I12" s="53">
        <f>J12+O12+T12</f>
        <v>1087.0999999999999</v>
      </c>
      <c r="J12" s="38">
        <f>K12+L12+M12+N12</f>
        <v>1087.0999999999999</v>
      </c>
      <c r="K12" s="38">
        <v>0</v>
      </c>
      <c r="L12" s="38">
        <v>0</v>
      </c>
      <c r="M12" s="38">
        <v>0</v>
      </c>
      <c r="N12" s="38">
        <v>1087.0999999999999</v>
      </c>
      <c r="O12" s="38">
        <f>P12+Q12+R12+S12</f>
        <v>0</v>
      </c>
      <c r="P12" s="38">
        <v>0</v>
      </c>
      <c r="Q12" s="38">
        <v>0</v>
      </c>
      <c r="R12" s="38">
        <v>0</v>
      </c>
      <c r="S12" s="38">
        <v>0</v>
      </c>
      <c r="T12" s="38">
        <f>U12+V12+W12+X12</f>
        <v>0</v>
      </c>
      <c r="U12" s="38">
        <v>0</v>
      </c>
      <c r="V12" s="38">
        <v>0</v>
      </c>
      <c r="W12" s="53">
        <v>0</v>
      </c>
      <c r="X12" s="53">
        <v>0</v>
      </c>
    </row>
    <row r="13" spans="1:24" ht="168.75" x14ac:dyDescent="0.3">
      <c r="A13" s="55" t="s">
        <v>59</v>
      </c>
      <c r="B13" s="55" t="s">
        <v>56</v>
      </c>
      <c r="C13" s="55"/>
      <c r="D13" s="44" t="s">
        <v>62</v>
      </c>
      <c r="E13" s="55"/>
      <c r="F13" s="53">
        <v>0</v>
      </c>
      <c r="G13" s="53">
        <v>0</v>
      </c>
      <c r="H13" s="52" t="s">
        <v>11</v>
      </c>
      <c r="I13" s="53">
        <f>J13+O13+T13</f>
        <v>4757.5</v>
      </c>
      <c r="J13" s="38">
        <f>K13+L13+M13+N13</f>
        <v>1427</v>
      </c>
      <c r="K13" s="38">
        <v>0</v>
      </c>
      <c r="L13" s="38">
        <v>0</v>
      </c>
      <c r="M13" s="38">
        <v>0</v>
      </c>
      <c r="N13" s="38">
        <v>1427</v>
      </c>
      <c r="O13" s="38">
        <f>P13+Q13+R13+S13</f>
        <v>3330.5</v>
      </c>
      <c r="P13" s="38">
        <v>0</v>
      </c>
      <c r="Q13" s="38">
        <v>0</v>
      </c>
      <c r="R13" s="38">
        <v>0</v>
      </c>
      <c r="S13" s="38">
        <v>3330.5</v>
      </c>
      <c r="T13" s="38">
        <f>U13+V13+W13+X13</f>
        <v>0</v>
      </c>
      <c r="U13" s="38">
        <v>0</v>
      </c>
      <c r="V13" s="38">
        <v>0</v>
      </c>
      <c r="W13" s="53">
        <v>0</v>
      </c>
      <c r="X13" s="53">
        <v>0</v>
      </c>
    </row>
    <row r="14" spans="1:24" x14ac:dyDescent="0.3">
      <c r="A14" s="79" t="s">
        <v>63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1"/>
    </row>
    <row r="15" spans="1:24" ht="87" customHeight="1" x14ac:dyDescent="0.3">
      <c r="A15" s="56" t="s">
        <v>60</v>
      </c>
      <c r="B15" s="44" t="s">
        <v>50</v>
      </c>
      <c r="C15" s="56"/>
      <c r="D15" s="44" t="s">
        <v>47</v>
      </c>
      <c r="E15" s="56"/>
      <c r="F15" s="53">
        <v>0</v>
      </c>
      <c r="G15" s="53">
        <v>0</v>
      </c>
      <c r="H15" s="52" t="s">
        <v>11</v>
      </c>
      <c r="I15" s="38">
        <f>J15+O15+T15</f>
        <v>44367.700000000004</v>
      </c>
      <c r="J15" s="38">
        <f>K15+L15+M15+N15</f>
        <v>19083.400000000001</v>
      </c>
      <c r="K15" s="38">
        <v>0</v>
      </c>
      <c r="L15" s="38">
        <v>0</v>
      </c>
      <c r="M15" s="38">
        <v>0</v>
      </c>
      <c r="N15" s="38">
        <v>19083.400000000001</v>
      </c>
      <c r="O15" s="38">
        <f>P15+Q15+R15+S15</f>
        <v>12949.2</v>
      </c>
      <c r="P15" s="38">
        <v>0</v>
      </c>
      <c r="Q15" s="38">
        <v>0</v>
      </c>
      <c r="R15" s="38">
        <v>0</v>
      </c>
      <c r="S15" s="38">
        <v>12949.2</v>
      </c>
      <c r="T15" s="38">
        <f>U15+V15+W15+X15</f>
        <v>12335.1</v>
      </c>
      <c r="U15" s="38">
        <v>0</v>
      </c>
      <c r="V15" s="53">
        <v>0</v>
      </c>
      <c r="W15" s="53">
        <v>0</v>
      </c>
      <c r="X15" s="53">
        <v>12335.1</v>
      </c>
    </row>
    <row r="16" spans="1:24" ht="355.5" customHeight="1" x14ac:dyDescent="0.3">
      <c r="A16" s="57" t="s">
        <v>61</v>
      </c>
      <c r="B16" s="44" t="s">
        <v>65</v>
      </c>
      <c r="C16" s="57"/>
      <c r="D16" s="44" t="s">
        <v>47</v>
      </c>
      <c r="E16" s="57"/>
      <c r="F16" s="53">
        <v>0</v>
      </c>
      <c r="G16" s="53">
        <v>0</v>
      </c>
      <c r="H16" s="52" t="s">
        <v>11</v>
      </c>
      <c r="I16" s="38">
        <f>J16+O16+T16</f>
        <v>39288.800000000003</v>
      </c>
      <c r="J16" s="38">
        <f>K16+L16+M16+N16</f>
        <v>39288.800000000003</v>
      </c>
      <c r="K16" s="38">
        <v>0</v>
      </c>
      <c r="L16" s="38">
        <v>39288.800000000003</v>
      </c>
      <c r="M16" s="38">
        <v>0</v>
      </c>
      <c r="N16" s="38">
        <v>0</v>
      </c>
      <c r="O16" s="38">
        <f>P16+Q16+R16+S16</f>
        <v>0</v>
      </c>
      <c r="P16" s="38">
        <v>0</v>
      </c>
      <c r="Q16" s="38">
        <v>0</v>
      </c>
      <c r="R16" s="38">
        <v>0</v>
      </c>
      <c r="S16" s="38">
        <v>0</v>
      </c>
      <c r="T16" s="38">
        <f>U16++V16+W16+X16</f>
        <v>0</v>
      </c>
      <c r="U16" s="38">
        <v>0</v>
      </c>
      <c r="V16" s="53">
        <v>0</v>
      </c>
      <c r="W16" s="53">
        <v>0</v>
      </c>
      <c r="X16" s="53">
        <v>0</v>
      </c>
    </row>
    <row r="17" spans="1:28" x14ac:dyDescent="0.3">
      <c r="A17" s="42"/>
      <c r="B17" s="51" t="s">
        <v>10</v>
      </c>
      <c r="C17" s="42"/>
      <c r="D17" s="42"/>
      <c r="E17" s="42"/>
      <c r="F17" s="42"/>
      <c r="G17" s="42"/>
      <c r="H17" s="42"/>
      <c r="I17" s="54">
        <f>I13+I12+I11++I10+I15+I16</f>
        <v>92551.1</v>
      </c>
      <c r="J17" s="54">
        <f>J13+J12+J11++J10+J15+J16</f>
        <v>63936.3</v>
      </c>
      <c r="K17" s="54">
        <f t="shared" ref="K17:X17" si="0">K13+K12+K11++K10+K15+K16</f>
        <v>0</v>
      </c>
      <c r="L17" s="54">
        <f t="shared" si="0"/>
        <v>39288.800000000003</v>
      </c>
      <c r="M17" s="54">
        <f t="shared" si="0"/>
        <v>0</v>
      </c>
      <c r="N17" s="54">
        <f t="shared" si="0"/>
        <v>24647.5</v>
      </c>
      <c r="O17" s="54">
        <f t="shared" si="0"/>
        <v>16279.7</v>
      </c>
      <c r="P17" s="54">
        <f t="shared" si="0"/>
        <v>0</v>
      </c>
      <c r="Q17" s="54">
        <f t="shared" si="0"/>
        <v>0</v>
      </c>
      <c r="R17" s="54">
        <f t="shared" si="0"/>
        <v>0</v>
      </c>
      <c r="S17" s="54">
        <f t="shared" si="0"/>
        <v>16279.7</v>
      </c>
      <c r="T17" s="54">
        <f t="shared" si="0"/>
        <v>12335.1</v>
      </c>
      <c r="U17" s="54">
        <f t="shared" si="0"/>
        <v>0</v>
      </c>
      <c r="V17" s="54">
        <f t="shared" si="0"/>
        <v>0</v>
      </c>
      <c r="W17" s="54">
        <f t="shared" si="0"/>
        <v>0</v>
      </c>
      <c r="X17" s="54">
        <f t="shared" si="0"/>
        <v>12335.1</v>
      </c>
    </row>
    <row r="18" spans="1:28" s="3" customFormat="1" ht="30.75" customHeight="1" x14ac:dyDescent="0.3">
      <c r="A18" s="58" t="s">
        <v>35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60"/>
    </row>
    <row r="19" spans="1:28" s="3" customFormat="1" ht="24" customHeight="1" x14ac:dyDescent="0.3">
      <c r="A19" s="58" t="s">
        <v>36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60"/>
    </row>
    <row r="20" spans="1:28" s="3" customFormat="1" ht="80.25" customHeight="1" x14ac:dyDescent="0.3">
      <c r="A20" s="43" t="s">
        <v>64</v>
      </c>
      <c r="B20" s="44" t="s">
        <v>34</v>
      </c>
      <c r="C20" s="44"/>
      <c r="D20" s="44" t="s">
        <v>47</v>
      </c>
      <c r="E20" s="44"/>
      <c r="F20" s="38">
        <v>0</v>
      </c>
      <c r="G20" s="38">
        <v>0</v>
      </c>
      <c r="H20" s="45" t="s">
        <v>11</v>
      </c>
      <c r="I20" s="38">
        <f>J20+O20+T20</f>
        <v>10756.4</v>
      </c>
      <c r="J20" s="38">
        <f>K20+L20</f>
        <v>1187.4000000000001</v>
      </c>
      <c r="K20" s="38">
        <v>0</v>
      </c>
      <c r="L20" s="38">
        <v>1187.4000000000001</v>
      </c>
      <c r="M20" s="38">
        <v>0</v>
      </c>
      <c r="N20" s="38">
        <v>0</v>
      </c>
      <c r="O20" s="38">
        <f>P20+Q20+R20+S20</f>
        <v>4784.5</v>
      </c>
      <c r="P20" s="38">
        <v>2780.5</v>
      </c>
      <c r="Q20" s="38">
        <v>2004</v>
      </c>
      <c r="R20" s="38">
        <v>0</v>
      </c>
      <c r="S20" s="38">
        <v>0</v>
      </c>
      <c r="T20" s="38">
        <f>U20+V20+W20+X20</f>
        <v>4784.5</v>
      </c>
      <c r="U20" s="38">
        <v>2788</v>
      </c>
      <c r="V20" s="38">
        <v>1996.5</v>
      </c>
      <c r="W20" s="38">
        <v>0</v>
      </c>
      <c r="X20" s="38">
        <v>0</v>
      </c>
    </row>
    <row r="21" spans="1:28" s="3" customFormat="1" x14ac:dyDescent="0.3">
      <c r="A21" s="43"/>
      <c r="B21" s="39" t="s">
        <v>10</v>
      </c>
      <c r="C21" s="39"/>
      <c r="D21" s="39"/>
      <c r="E21" s="46"/>
      <c r="F21" s="47"/>
      <c r="G21" s="38"/>
      <c r="H21" s="47"/>
      <c r="I21" s="48">
        <f>I20</f>
        <v>10756.4</v>
      </c>
      <c r="J21" s="48">
        <f t="shared" ref="J21:X21" si="1">J20</f>
        <v>1187.4000000000001</v>
      </c>
      <c r="K21" s="48">
        <f t="shared" si="1"/>
        <v>0</v>
      </c>
      <c r="L21" s="48">
        <f t="shared" si="1"/>
        <v>1187.4000000000001</v>
      </c>
      <c r="M21" s="48">
        <f t="shared" si="1"/>
        <v>0</v>
      </c>
      <c r="N21" s="48">
        <f t="shared" si="1"/>
        <v>0</v>
      </c>
      <c r="O21" s="48">
        <f t="shared" si="1"/>
        <v>4784.5</v>
      </c>
      <c r="P21" s="48">
        <f t="shared" si="1"/>
        <v>2780.5</v>
      </c>
      <c r="Q21" s="48">
        <f t="shared" si="1"/>
        <v>2004</v>
      </c>
      <c r="R21" s="48">
        <f t="shared" si="1"/>
        <v>0</v>
      </c>
      <c r="S21" s="48">
        <f t="shared" si="1"/>
        <v>0</v>
      </c>
      <c r="T21" s="48">
        <f t="shared" si="1"/>
        <v>4784.5</v>
      </c>
      <c r="U21" s="48">
        <f t="shared" si="1"/>
        <v>2788</v>
      </c>
      <c r="V21" s="48">
        <f t="shared" si="1"/>
        <v>1996.5</v>
      </c>
      <c r="W21" s="48">
        <f t="shared" si="1"/>
        <v>0</v>
      </c>
      <c r="X21" s="48">
        <f t="shared" si="1"/>
        <v>0</v>
      </c>
      <c r="AB21" s="11"/>
    </row>
    <row r="22" spans="1:28" x14ac:dyDescent="0.3">
      <c r="A22" s="43"/>
      <c r="B22" s="39" t="s">
        <v>51</v>
      </c>
      <c r="C22" s="49"/>
      <c r="D22" s="49"/>
      <c r="E22" s="49"/>
      <c r="F22" s="50"/>
      <c r="G22" s="50"/>
      <c r="H22" s="48"/>
      <c r="I22" s="48">
        <f>I21+I17</f>
        <v>103307.5</v>
      </c>
      <c r="J22" s="48">
        <f t="shared" ref="J22:X22" si="2">J21+J17</f>
        <v>65123.700000000004</v>
      </c>
      <c r="K22" s="48">
        <f t="shared" si="2"/>
        <v>0</v>
      </c>
      <c r="L22" s="48">
        <f t="shared" si="2"/>
        <v>40476.200000000004</v>
      </c>
      <c r="M22" s="48">
        <f t="shared" si="2"/>
        <v>0</v>
      </c>
      <c r="N22" s="48">
        <f t="shared" si="2"/>
        <v>24647.5</v>
      </c>
      <c r="O22" s="48">
        <f t="shared" si="2"/>
        <v>21064.2</v>
      </c>
      <c r="P22" s="48">
        <f t="shared" si="2"/>
        <v>2780.5</v>
      </c>
      <c r="Q22" s="48">
        <f t="shared" si="2"/>
        <v>2004</v>
      </c>
      <c r="R22" s="48">
        <f t="shared" si="2"/>
        <v>0</v>
      </c>
      <c r="S22" s="48">
        <f t="shared" si="2"/>
        <v>16279.7</v>
      </c>
      <c r="T22" s="48">
        <f t="shared" si="2"/>
        <v>17119.599999999999</v>
      </c>
      <c r="U22" s="48">
        <f t="shared" si="2"/>
        <v>2788</v>
      </c>
      <c r="V22" s="48">
        <f t="shared" si="2"/>
        <v>1996.5</v>
      </c>
      <c r="W22" s="48">
        <f t="shared" si="2"/>
        <v>0</v>
      </c>
      <c r="X22" s="48">
        <f t="shared" si="2"/>
        <v>12335.1</v>
      </c>
    </row>
    <row r="23" spans="1:28" x14ac:dyDescent="0.3">
      <c r="D23" s="40"/>
      <c r="E23" s="40"/>
      <c r="F23" s="40"/>
      <c r="G23" s="40"/>
      <c r="H23" s="40"/>
      <c r="I23" s="40"/>
      <c r="J23" s="41"/>
      <c r="K23" s="41"/>
      <c r="L23" s="41"/>
      <c r="M23" s="41"/>
      <c r="N23" s="41"/>
      <c r="O23" s="40"/>
      <c r="P23" s="40"/>
    </row>
    <row r="24" spans="1:28" x14ac:dyDescent="0.3">
      <c r="C24" s="32"/>
      <c r="D24" s="32"/>
      <c r="E24" s="32"/>
      <c r="F24" s="32"/>
      <c r="G24" s="32"/>
      <c r="H24" s="32"/>
      <c r="I24" s="33"/>
      <c r="J24" s="34"/>
      <c r="K24" s="34"/>
      <c r="L24" s="34"/>
      <c r="M24" s="34"/>
      <c r="N24" s="34"/>
      <c r="O24" s="32"/>
      <c r="P24" s="32"/>
      <c r="Q24" s="32"/>
      <c r="R24" s="32"/>
      <c r="S24" s="32"/>
      <c r="T24" s="32"/>
    </row>
    <row r="25" spans="1:28" x14ac:dyDescent="0.3">
      <c r="I25" s="11"/>
    </row>
    <row r="26" spans="1:28" x14ac:dyDescent="0.3">
      <c r="I26" s="37"/>
    </row>
  </sheetData>
  <mergeCells count="20">
    <mergeCell ref="E5:E6"/>
    <mergeCell ref="C5:C6"/>
    <mergeCell ref="S1:X1"/>
    <mergeCell ref="A18:X18"/>
    <mergeCell ref="A19:X19"/>
    <mergeCell ref="A9:X9"/>
    <mergeCell ref="A8:X8"/>
    <mergeCell ref="S2:X2"/>
    <mergeCell ref="G5:G6"/>
    <mergeCell ref="J5:N5"/>
    <mergeCell ref="D5:D6"/>
    <mergeCell ref="A4:X4"/>
    <mergeCell ref="B5:B6"/>
    <mergeCell ref="F5:F6"/>
    <mergeCell ref="H5:H6"/>
    <mergeCell ref="A5:A6"/>
    <mergeCell ref="O5:S5"/>
    <mergeCell ref="A14:X14"/>
    <mergeCell ref="T5:X5"/>
    <mergeCell ref="I5:I6"/>
  </mergeCells>
  <pageMargins left="0.62992125984251968" right="0.47244094488188981" top="0.78740157480314965" bottom="0.39370078740157483" header="0.31496062992125984" footer="0.31496062992125984"/>
  <pageSetup paperSize="9" scale="36" fitToHeight="0" orientation="landscape" r:id="rId1"/>
  <rowBreaks count="1" manualBreakCount="1">
    <brk id="24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view="pageBreakPreview" zoomScale="70" zoomScaleNormal="70" zoomScaleSheetLayoutView="70" workbookViewId="0">
      <selection activeCell="J14" sqref="J14"/>
    </sheetView>
  </sheetViews>
  <sheetFormatPr defaultRowHeight="15" x14ac:dyDescent="0.25"/>
  <cols>
    <col min="1" max="1" width="7.28515625" customWidth="1"/>
    <col min="2" max="2" width="26.42578125" customWidth="1"/>
    <col min="3" max="3" width="17.7109375" customWidth="1"/>
    <col min="4" max="4" width="13.7109375" customWidth="1"/>
    <col min="5" max="5" width="12.85546875" customWidth="1"/>
    <col min="6" max="6" width="13.7109375" customWidth="1"/>
    <col min="7" max="7" width="17.28515625" customWidth="1"/>
    <col min="8" max="8" width="12" customWidth="1"/>
    <col min="9" max="9" width="13.28515625" customWidth="1"/>
    <col min="10" max="10" width="12.7109375" customWidth="1"/>
    <col min="11" max="11" width="8" customWidth="1"/>
    <col min="12" max="12" width="11.42578125" customWidth="1"/>
    <col min="13" max="13" width="13" customWidth="1"/>
    <col min="14" max="14" width="10.85546875" customWidth="1"/>
    <col min="15" max="15" width="12" customWidth="1"/>
    <col min="16" max="16" width="7.7109375" customWidth="1"/>
    <col min="17" max="17" width="12.85546875" customWidth="1"/>
    <col min="18" max="18" width="11.7109375" customWidth="1"/>
    <col min="19" max="19" width="9.7109375" customWidth="1"/>
    <col min="20" max="20" width="10.85546875" customWidth="1"/>
    <col min="21" max="21" width="6.140625" customWidth="1"/>
    <col min="22" max="22" width="10.140625" bestFit="1" customWidth="1"/>
    <col min="23" max="23" width="10" customWidth="1"/>
    <col min="24" max="24" width="11.7109375" customWidth="1"/>
  </cols>
  <sheetData>
    <row r="1" spans="1:24" ht="72.75" customHeight="1" x14ac:dyDescent="0.25">
      <c r="S1" s="82" t="s">
        <v>41</v>
      </c>
      <c r="T1" s="83"/>
      <c r="U1" s="83"/>
      <c r="V1" s="83"/>
      <c r="W1" s="83"/>
      <c r="X1" s="83"/>
    </row>
    <row r="2" spans="1:24" ht="69.75" customHeight="1" x14ac:dyDescent="0.25">
      <c r="A2" s="84" t="s">
        <v>37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</row>
    <row r="3" spans="1:24" ht="71.25" customHeight="1" x14ac:dyDescent="0.25">
      <c r="A3" s="86" t="s">
        <v>5</v>
      </c>
      <c r="B3" s="88" t="s">
        <v>0</v>
      </c>
      <c r="C3" s="86" t="s">
        <v>15</v>
      </c>
      <c r="D3" s="86" t="s">
        <v>8</v>
      </c>
      <c r="E3" s="86" t="s">
        <v>16</v>
      </c>
      <c r="F3" s="88" t="s">
        <v>25</v>
      </c>
      <c r="G3" s="86" t="s">
        <v>7</v>
      </c>
      <c r="H3" s="88" t="s">
        <v>21</v>
      </c>
      <c r="I3" s="88" t="s">
        <v>17</v>
      </c>
      <c r="J3" s="88" t="s">
        <v>22</v>
      </c>
      <c r="K3" s="88"/>
      <c r="L3" s="88"/>
      <c r="M3" s="88"/>
      <c r="N3" s="88"/>
      <c r="O3" s="88" t="s">
        <v>24</v>
      </c>
      <c r="P3" s="88"/>
      <c r="Q3" s="88"/>
      <c r="R3" s="88"/>
      <c r="S3" s="88"/>
      <c r="T3" s="90" t="s">
        <v>38</v>
      </c>
      <c r="U3" s="91"/>
      <c r="V3" s="91"/>
      <c r="W3" s="91"/>
      <c r="X3" s="92"/>
    </row>
    <row r="4" spans="1:24" ht="150.75" customHeight="1" x14ac:dyDescent="0.25">
      <c r="A4" s="87"/>
      <c r="B4" s="86"/>
      <c r="C4" s="89"/>
      <c r="D4" s="89"/>
      <c r="E4" s="89"/>
      <c r="F4" s="86"/>
      <c r="G4" s="89"/>
      <c r="H4" s="86"/>
      <c r="I4" s="86"/>
      <c r="J4" s="13" t="s">
        <v>4</v>
      </c>
      <c r="K4" s="24" t="s">
        <v>1</v>
      </c>
      <c r="L4" s="24" t="s">
        <v>2</v>
      </c>
      <c r="M4" s="24" t="s">
        <v>3</v>
      </c>
      <c r="N4" s="24" t="s">
        <v>14</v>
      </c>
      <c r="O4" s="26" t="s">
        <v>4</v>
      </c>
      <c r="P4" s="24" t="s">
        <v>1</v>
      </c>
      <c r="Q4" s="24" t="s">
        <v>2</v>
      </c>
      <c r="R4" s="24" t="s">
        <v>3</v>
      </c>
      <c r="S4" s="24" t="s">
        <v>14</v>
      </c>
      <c r="T4" s="14" t="s">
        <v>4</v>
      </c>
      <c r="U4" s="24" t="s">
        <v>1</v>
      </c>
      <c r="V4" s="24" t="s">
        <v>2</v>
      </c>
      <c r="W4" s="24" t="s">
        <v>3</v>
      </c>
      <c r="X4" s="24" t="s">
        <v>14</v>
      </c>
    </row>
    <row r="5" spans="1:24" ht="16.5" x14ac:dyDescent="0.25">
      <c r="A5" s="15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  <c r="G5" s="16">
        <v>7</v>
      </c>
      <c r="H5" s="16">
        <v>8</v>
      </c>
      <c r="I5" s="16">
        <v>9</v>
      </c>
      <c r="J5" s="16">
        <v>10</v>
      </c>
      <c r="K5" s="16">
        <v>11</v>
      </c>
      <c r="L5" s="16">
        <v>12</v>
      </c>
      <c r="M5" s="16">
        <v>13</v>
      </c>
      <c r="N5" s="16">
        <v>14</v>
      </c>
      <c r="O5" s="16">
        <v>15</v>
      </c>
      <c r="P5" s="16">
        <v>16</v>
      </c>
      <c r="Q5" s="16">
        <v>17</v>
      </c>
      <c r="R5" s="16">
        <v>18</v>
      </c>
      <c r="S5" s="16">
        <v>19</v>
      </c>
      <c r="T5" s="16">
        <v>20</v>
      </c>
      <c r="U5" s="16">
        <v>21</v>
      </c>
      <c r="V5" s="16">
        <v>22</v>
      </c>
      <c r="W5" s="16">
        <v>23</v>
      </c>
      <c r="X5" s="16">
        <v>24</v>
      </c>
    </row>
    <row r="6" spans="1:24" ht="26.25" customHeight="1" x14ac:dyDescent="0.25">
      <c r="A6" s="93" t="s">
        <v>32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5"/>
    </row>
    <row r="7" spans="1:24" s="28" customFormat="1" ht="102" customHeight="1" x14ac:dyDescent="0.25">
      <c r="A7" s="17" t="s">
        <v>18</v>
      </c>
      <c r="B7" s="25" t="s">
        <v>27</v>
      </c>
      <c r="C7" s="16"/>
      <c r="D7" s="16" t="s">
        <v>9</v>
      </c>
      <c r="E7" s="16" t="s">
        <v>40</v>
      </c>
      <c r="F7" s="18" t="s">
        <v>11</v>
      </c>
      <c r="G7" s="18" t="s">
        <v>11</v>
      </c>
      <c r="H7" s="18" t="s">
        <v>11</v>
      </c>
      <c r="I7" s="36">
        <f>J7+O7+T7</f>
        <v>151515.15000000002</v>
      </c>
      <c r="J7" s="36">
        <f>K7+L7+M7+N7</f>
        <v>50505.05</v>
      </c>
      <c r="K7" s="27">
        <v>0</v>
      </c>
      <c r="L7" s="27">
        <v>50000</v>
      </c>
      <c r="M7" s="27">
        <v>0</v>
      </c>
      <c r="N7" s="36">
        <v>505.05</v>
      </c>
      <c r="O7" s="36">
        <f>P7+Q7+R7+S7</f>
        <v>50505.05</v>
      </c>
      <c r="P7" s="27">
        <v>0</v>
      </c>
      <c r="Q7" s="27">
        <v>50000</v>
      </c>
      <c r="R7" s="27">
        <v>0</v>
      </c>
      <c r="S7" s="36">
        <v>505.05</v>
      </c>
      <c r="T7" s="36">
        <f>U7+V7+W7+X7</f>
        <v>50505.05</v>
      </c>
      <c r="U7" s="27">
        <v>0</v>
      </c>
      <c r="V7" s="27">
        <v>50000</v>
      </c>
      <c r="W7" s="27">
        <v>0</v>
      </c>
      <c r="X7" s="36">
        <v>505.05</v>
      </c>
    </row>
    <row r="8" spans="1:24" s="28" customFormat="1" ht="33" customHeight="1" x14ac:dyDescent="0.25">
      <c r="A8" s="20"/>
      <c r="B8" s="21" t="s">
        <v>19</v>
      </c>
      <c r="C8" s="15"/>
      <c r="D8" s="15"/>
      <c r="E8" s="15"/>
      <c r="F8" s="22"/>
      <c r="G8" s="23"/>
      <c r="H8" s="22"/>
      <c r="I8" s="19">
        <f>I7</f>
        <v>151515.15000000002</v>
      </c>
      <c r="J8" s="19">
        <f>K8+L8+M8+N8</f>
        <v>52631.6</v>
      </c>
      <c r="K8" s="19">
        <v>0</v>
      </c>
      <c r="L8" s="19">
        <v>50000</v>
      </c>
      <c r="M8" s="19">
        <v>0</v>
      </c>
      <c r="N8" s="19">
        <v>2631.6</v>
      </c>
      <c r="O8" s="19">
        <f>P8+Q8+R8+S8</f>
        <v>52631.6</v>
      </c>
      <c r="P8" s="19">
        <v>0</v>
      </c>
      <c r="Q8" s="19">
        <v>50000</v>
      </c>
      <c r="R8" s="19">
        <v>0</v>
      </c>
      <c r="S8" s="19">
        <v>2631.6</v>
      </c>
      <c r="T8" s="19">
        <f>U8+V8+W8+X8</f>
        <v>52631.6</v>
      </c>
      <c r="U8" s="19">
        <v>0</v>
      </c>
      <c r="V8" s="19">
        <v>50000</v>
      </c>
      <c r="W8" s="19">
        <v>0</v>
      </c>
      <c r="X8" s="19">
        <v>2631.6</v>
      </c>
    </row>
    <row r="9" spans="1:24" ht="27" hidden="1" customHeight="1" x14ac:dyDescent="0.25">
      <c r="A9" s="93" t="s">
        <v>33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5"/>
    </row>
    <row r="10" spans="1:24" s="28" customFormat="1" ht="228" hidden="1" customHeight="1" x14ac:dyDescent="0.25">
      <c r="A10" s="17" t="s">
        <v>26</v>
      </c>
      <c r="B10" s="25" t="s">
        <v>28</v>
      </c>
      <c r="C10" s="16"/>
      <c r="D10" s="16" t="s">
        <v>9</v>
      </c>
      <c r="E10" s="16" t="s">
        <v>23</v>
      </c>
      <c r="F10" s="18" t="s">
        <v>11</v>
      </c>
      <c r="G10" s="18" t="s">
        <v>11</v>
      </c>
      <c r="H10" s="18" t="s">
        <v>11</v>
      </c>
      <c r="I10" s="27">
        <f>J10</f>
        <v>54303.4</v>
      </c>
      <c r="J10" s="27">
        <f>L10+N10</f>
        <v>54303.4</v>
      </c>
      <c r="K10" s="27"/>
      <c r="L10" s="27">
        <v>53760.3</v>
      </c>
      <c r="M10" s="27"/>
      <c r="N10" s="27">
        <v>543.1</v>
      </c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1:24" s="28" customFormat="1" ht="16.5" hidden="1" x14ac:dyDescent="0.25">
      <c r="A11" s="20"/>
      <c r="B11" s="21" t="s">
        <v>19</v>
      </c>
      <c r="C11" s="15"/>
      <c r="D11" s="15"/>
      <c r="E11" s="15"/>
      <c r="F11" s="22"/>
      <c r="G11" s="23"/>
      <c r="H11" s="22"/>
      <c r="I11" s="19">
        <f>J11</f>
        <v>54303.4</v>
      </c>
      <c r="J11" s="19">
        <f>L11+N11</f>
        <v>54303.4</v>
      </c>
      <c r="K11" s="19"/>
      <c r="L11" s="19">
        <v>53760.3</v>
      </c>
      <c r="M11" s="19"/>
      <c r="N11" s="19">
        <v>543.1</v>
      </c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1:24" ht="16.5" x14ac:dyDescent="0.25">
      <c r="A12" s="93" t="s">
        <v>31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5"/>
    </row>
    <row r="13" spans="1:24" ht="16.5" x14ac:dyDescent="0.25">
      <c r="A13" s="96" t="s">
        <v>30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8"/>
    </row>
    <row r="14" spans="1:24" s="28" customFormat="1" ht="114.75" customHeight="1" x14ac:dyDescent="0.25">
      <c r="A14" s="17" t="s">
        <v>26</v>
      </c>
      <c r="B14" s="25" t="s">
        <v>29</v>
      </c>
      <c r="C14" s="16"/>
      <c r="D14" s="16" t="s">
        <v>9</v>
      </c>
      <c r="E14" s="16" t="s">
        <v>39</v>
      </c>
      <c r="F14" s="18" t="s">
        <v>11</v>
      </c>
      <c r="G14" s="18" t="s">
        <v>11</v>
      </c>
      <c r="H14" s="18" t="s">
        <v>11</v>
      </c>
      <c r="I14" s="27">
        <f>J14</f>
        <v>40505.300000000003</v>
      </c>
      <c r="J14" s="27">
        <f>N14</f>
        <v>40505.300000000003</v>
      </c>
      <c r="K14" s="27"/>
      <c r="L14" s="27"/>
      <c r="M14" s="27"/>
      <c r="N14" s="27">
        <v>40505.300000000003</v>
      </c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1:24" ht="41.25" customHeight="1" x14ac:dyDescent="0.25">
      <c r="A15" s="20"/>
      <c r="B15" s="21" t="s">
        <v>19</v>
      </c>
      <c r="C15" s="15"/>
      <c r="D15" s="15"/>
      <c r="E15" s="15"/>
      <c r="F15" s="22"/>
      <c r="G15" s="23"/>
      <c r="H15" s="22"/>
      <c r="I15" s="27">
        <v>26500</v>
      </c>
      <c r="J15" s="19">
        <f>J14</f>
        <v>40505.300000000003</v>
      </c>
      <c r="K15" s="19">
        <v>0</v>
      </c>
      <c r="L15" s="19">
        <v>0</v>
      </c>
      <c r="M15" s="19">
        <v>0</v>
      </c>
      <c r="N15" s="19">
        <f>N14</f>
        <v>40505.300000000003</v>
      </c>
      <c r="O15" s="19"/>
      <c r="P15" s="19">
        <f t="shared" ref="P15:W15" si="0">P7</f>
        <v>0</v>
      </c>
      <c r="Q15" s="19">
        <v>0</v>
      </c>
      <c r="R15" s="19">
        <f t="shared" si="0"/>
        <v>0</v>
      </c>
      <c r="S15" s="19">
        <v>0</v>
      </c>
      <c r="T15" s="19">
        <v>0</v>
      </c>
      <c r="U15" s="19">
        <f t="shared" si="0"/>
        <v>0</v>
      </c>
      <c r="V15" s="19">
        <v>0</v>
      </c>
      <c r="W15" s="19">
        <f t="shared" si="0"/>
        <v>0</v>
      </c>
      <c r="X15" s="19">
        <v>0</v>
      </c>
    </row>
    <row r="16" spans="1:24" s="30" customFormat="1" ht="72" x14ac:dyDescent="0.25">
      <c r="A16" s="29"/>
      <c r="B16" s="31" t="s">
        <v>20</v>
      </c>
      <c r="C16" s="29"/>
      <c r="D16" s="29"/>
      <c r="E16" s="29"/>
      <c r="F16" s="29"/>
      <c r="G16" s="29"/>
      <c r="H16" s="29"/>
      <c r="I16" s="19">
        <f>J16+O16+T16</f>
        <v>248450.40000000002</v>
      </c>
      <c r="J16" s="19">
        <f>J15+J11+J8</f>
        <v>147440.30000000002</v>
      </c>
      <c r="K16" s="19">
        <f t="shared" ref="K16:M16" si="1">K15</f>
        <v>0</v>
      </c>
      <c r="L16" s="19">
        <f>L15+L10+L7</f>
        <v>103760.3</v>
      </c>
      <c r="M16" s="19">
        <f t="shared" si="1"/>
        <v>0</v>
      </c>
      <c r="N16" s="19">
        <f>N15+N10+N7</f>
        <v>41553.450000000004</v>
      </c>
      <c r="O16" s="19">
        <f t="shared" ref="O16:X16" si="2">O15+O10+O7</f>
        <v>50505.05</v>
      </c>
      <c r="P16" s="19">
        <f t="shared" si="2"/>
        <v>0</v>
      </c>
      <c r="Q16" s="19">
        <f t="shared" si="2"/>
        <v>50000</v>
      </c>
      <c r="R16" s="19">
        <f t="shared" si="2"/>
        <v>0</v>
      </c>
      <c r="S16" s="19">
        <f t="shared" si="2"/>
        <v>505.05</v>
      </c>
      <c r="T16" s="19">
        <f t="shared" si="2"/>
        <v>50505.05</v>
      </c>
      <c r="U16" s="19">
        <f t="shared" si="2"/>
        <v>0</v>
      </c>
      <c r="V16" s="19">
        <f t="shared" si="2"/>
        <v>50000</v>
      </c>
      <c r="W16" s="19">
        <f t="shared" si="2"/>
        <v>0</v>
      </c>
      <c r="X16" s="19">
        <f t="shared" si="2"/>
        <v>505.05</v>
      </c>
    </row>
    <row r="18" spans="3:20" x14ac:dyDescent="0.25"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</row>
  </sheetData>
  <mergeCells count="18">
    <mergeCell ref="A6:X6"/>
    <mergeCell ref="A9:X9"/>
    <mergeCell ref="A12:X12"/>
    <mergeCell ref="A13:X13"/>
    <mergeCell ref="S1:X1"/>
    <mergeCell ref="A2:X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N3"/>
    <mergeCell ref="O3:S3"/>
    <mergeCell ref="T3:X3"/>
  </mergeCells>
  <pageMargins left="0.70866141732283472" right="0.70866141732283472" top="0.78740157480314965" bottom="0.19685039370078741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1'!Заголовки_для_печати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2025-05-05T08:13:34Z</dcterms:modified>
</cp:coreProperties>
</file>