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Лист2!$12:$15</definedName>
    <definedName name="_xlnm.Print_Area" localSheetId="0">Лист2!$A$4:$BS$35</definedName>
  </definedNames>
  <calcPr calcId="145621"/>
</workbook>
</file>

<file path=xl/calcChain.xml><?xml version="1.0" encoding="utf-8"?>
<calcChain xmlns="http://schemas.openxmlformats.org/spreadsheetml/2006/main">
  <c r="BP21" i="2" l="1"/>
  <c r="BK21" i="2"/>
  <c r="BF21" i="2"/>
  <c r="BF32" i="2" l="1"/>
  <c r="BP30" i="2" l="1"/>
  <c r="BP25" i="2" s="1"/>
  <c r="BP29" i="2"/>
  <c r="BP28" i="2"/>
  <c r="BP26" i="2"/>
  <c r="BS25" i="2"/>
  <c r="BR25" i="2"/>
  <c r="BQ25" i="2"/>
  <c r="BS24" i="2"/>
  <c r="BR24" i="2"/>
  <c r="BR23" i="2" s="1"/>
  <c r="BQ24" i="2"/>
  <c r="BS18" i="2"/>
  <c r="BR18" i="2"/>
  <c r="BQ18" i="2"/>
  <c r="BP18" i="2"/>
  <c r="BR17" i="2" l="1"/>
  <c r="BR16" i="2" s="1"/>
  <c r="BP24" i="2"/>
  <c r="BP17" i="2" s="1"/>
  <c r="BP16" i="2" s="1"/>
  <c r="BS17" i="2"/>
  <c r="BS16" i="2" s="1"/>
  <c r="BS23" i="2"/>
  <c r="BQ23" i="2"/>
  <c r="BQ17" i="2"/>
  <c r="BQ16" i="2" s="1"/>
  <c r="BP23" i="2"/>
  <c r="BN24" i="2"/>
  <c r="BM24" i="2"/>
  <c r="BL24" i="2"/>
  <c r="BH24" i="2"/>
  <c r="BH23" i="2" s="1"/>
  <c r="BG24" i="2"/>
  <c r="BC24" i="2"/>
  <c r="BB24" i="2"/>
  <c r="AX24" i="2"/>
  <c r="AW24" i="2"/>
  <c r="AS24" i="2"/>
  <c r="AR24" i="2"/>
  <c r="BA33" i="2"/>
  <c r="D33" i="2" s="1"/>
  <c r="BA24" i="2" l="1"/>
  <c r="BK29" i="2"/>
  <c r="BF29" i="2"/>
  <c r="BA29" i="2"/>
  <c r="D29" i="2" s="1"/>
  <c r="BA21" i="2" l="1"/>
  <c r="BK28" i="2" l="1"/>
  <c r="D28" i="2" s="1"/>
  <c r="BA32" i="2" l="1"/>
  <c r="D31" i="2"/>
  <c r="D22" i="2"/>
  <c r="D19" i="2"/>
  <c r="BK30" i="2" l="1"/>
  <c r="BK25" i="2" s="1"/>
  <c r="BK26" i="2"/>
  <c r="BN25" i="2"/>
  <c r="BM25" i="2"/>
  <c r="BL25" i="2"/>
  <c r="BO24" i="2"/>
  <c r="BO23" i="2"/>
  <c r="BN23" i="2"/>
  <c r="BL23" i="2"/>
  <c r="BO18" i="2"/>
  <c r="BO17" i="2" s="1"/>
  <c r="BO16" i="2" s="1"/>
  <c r="BN18" i="2"/>
  <c r="BN17" i="2" s="1"/>
  <c r="BN16" i="2" s="1"/>
  <c r="BM18" i="2"/>
  <c r="BM17" i="2" s="1"/>
  <c r="BM16" i="2" s="1"/>
  <c r="BL18" i="2"/>
  <c r="BL17" i="2" s="1"/>
  <c r="BL16" i="2" s="1"/>
  <c r="BK18" i="2"/>
  <c r="BM23" i="2" l="1"/>
  <c r="BK24" i="2"/>
  <c r="AV21" i="2"/>
  <c r="AV18" i="2" s="1"/>
  <c r="BK23" i="2" l="1"/>
  <c r="BK17" i="2"/>
  <c r="AV20" i="2"/>
  <c r="D20" i="2" s="1"/>
  <c r="BK16" i="2" l="1"/>
  <c r="BA30" i="2"/>
  <c r="AX17" i="2"/>
  <c r="AX16" i="2" s="1"/>
  <c r="AV32" i="2"/>
  <c r="D32" i="2" s="1"/>
  <c r="AQ21" i="2" l="1"/>
  <c r="D21" i="2" s="1"/>
  <c r="AM24" i="2" l="1"/>
  <c r="AN24" i="2"/>
  <c r="AN23" i="2" s="1"/>
  <c r="AG27" i="2"/>
  <c r="AQ27" i="2"/>
  <c r="D27" i="2" s="1"/>
  <c r="AL27" i="2"/>
  <c r="AI18" i="2" l="1"/>
  <c r="AH18" i="2"/>
  <c r="AN18" i="2"/>
  <c r="AG20" i="2"/>
  <c r="AG18" i="2" l="1"/>
  <c r="AL21" i="2" l="1"/>
  <c r="AN17" i="2" l="1"/>
  <c r="AG31" i="2"/>
  <c r="AL31" i="2"/>
  <c r="BI25" i="2" l="1"/>
  <c r="BH25" i="2"/>
  <c r="BG25" i="2"/>
  <c r="BE25" i="2"/>
  <c r="BD25" i="2"/>
  <c r="BC25" i="2"/>
  <c r="BB25" i="2"/>
  <c r="AZ25" i="2"/>
  <c r="AY25" i="2"/>
  <c r="AX25" i="2"/>
  <c r="AW25" i="2"/>
  <c r="AU25" i="2"/>
  <c r="AT25" i="2"/>
  <c r="AS25" i="2"/>
  <c r="AR25" i="2"/>
  <c r="AP25" i="2"/>
  <c r="AO25" i="2"/>
  <c r="AN25" i="2"/>
  <c r="AM25" i="2"/>
  <c r="AK25" i="2"/>
  <c r="AJ25" i="2"/>
  <c r="AI25" i="2"/>
  <c r="AH25" i="2"/>
  <c r="BI24" i="2"/>
  <c r="BI23" i="2" s="1"/>
  <c r="BG23" i="2"/>
  <c r="BE24" i="2"/>
  <c r="BE23" i="2" s="1"/>
  <c r="BD24" i="2"/>
  <c r="BD23" i="2" s="1"/>
  <c r="BC23" i="2"/>
  <c r="BB23" i="2"/>
  <c r="AZ24" i="2"/>
  <c r="AZ23" i="2" s="1"/>
  <c r="AY24" i="2"/>
  <c r="AY23" i="2" s="1"/>
  <c r="AX23" i="2"/>
  <c r="AW23" i="2"/>
  <c r="AU24" i="2"/>
  <c r="AU23" i="2" s="1"/>
  <c r="AT24" i="2"/>
  <c r="AT23" i="2" s="1"/>
  <c r="AS23" i="2"/>
  <c r="AR23" i="2"/>
  <c r="AP24" i="2"/>
  <c r="AP23" i="2" s="1"/>
  <c r="AO24" i="2"/>
  <c r="AO23" i="2" s="1"/>
  <c r="AM23" i="2"/>
  <c r="AK24" i="2"/>
  <c r="AK23" i="2" s="1"/>
  <c r="AJ24" i="2"/>
  <c r="AJ23" i="2" s="1"/>
  <c r="AI24" i="2"/>
  <c r="AH24" i="2"/>
  <c r="BJ24" i="2"/>
  <c r="BJ23" i="2" s="1"/>
  <c r="BF30" i="2"/>
  <c r="AV30" i="2"/>
  <c r="AQ30" i="2"/>
  <c r="D30" i="2" s="1"/>
  <c r="AL30" i="2"/>
  <c r="AL25" i="2" s="1"/>
  <c r="AG30" i="2"/>
  <c r="AG25" i="2" s="1"/>
  <c r="BF26" i="2"/>
  <c r="BF24" i="2" s="1"/>
  <c r="BF23" i="2" s="1"/>
  <c r="BA26" i="2"/>
  <c r="BA23" i="2" s="1"/>
  <c r="AV26" i="2"/>
  <c r="AQ26" i="2"/>
  <c r="AL26" i="2"/>
  <c r="AL24" i="2" s="1"/>
  <c r="AG26" i="2"/>
  <c r="BI18" i="2"/>
  <c r="BH18" i="2"/>
  <c r="BH17" i="2" s="1"/>
  <c r="BG18" i="2"/>
  <c r="BF18" i="2"/>
  <c r="BE18" i="2"/>
  <c r="BD18" i="2"/>
  <c r="BC18" i="2"/>
  <c r="BC17" i="2" s="1"/>
  <c r="BB18" i="2"/>
  <c r="BB17" i="2" s="1"/>
  <c r="BA18" i="2"/>
  <c r="BA17" i="2" s="1"/>
  <c r="AZ18" i="2"/>
  <c r="AZ17" i="2" s="1"/>
  <c r="AY18" i="2"/>
  <c r="AY17" i="2" s="1"/>
  <c r="AW17" i="2"/>
  <c r="AU18" i="2"/>
  <c r="AT18" i="2"/>
  <c r="AS18" i="2"/>
  <c r="AS17" i="2" s="1"/>
  <c r="AR18" i="2"/>
  <c r="AR17" i="2" s="1"/>
  <c r="AQ18" i="2"/>
  <c r="AP18" i="2"/>
  <c r="AO18" i="2"/>
  <c r="AO17" i="2" s="1"/>
  <c r="AM18" i="2"/>
  <c r="AM17" i="2" s="1"/>
  <c r="AL18" i="2"/>
  <c r="AK18" i="2"/>
  <c r="AK17" i="2" s="1"/>
  <c r="AJ18" i="2"/>
  <c r="BJ18" i="2"/>
  <c r="BJ17" i="2" s="1"/>
  <c r="D18" i="2" l="1"/>
  <c r="AT17" i="2"/>
  <c r="AT16" i="2" s="1"/>
  <c r="AQ24" i="2"/>
  <c r="D26" i="2"/>
  <c r="BD17" i="2"/>
  <c r="BD16" i="2" s="1"/>
  <c r="AV24" i="2"/>
  <c r="AV23" i="2" s="1"/>
  <c r="AV25" i="2"/>
  <c r="AQ17" i="2"/>
  <c r="AQ16" i="2" s="1"/>
  <c r="AJ17" i="2"/>
  <c r="AJ16" i="2" s="1"/>
  <c r="AU17" i="2"/>
  <c r="AU16" i="2" s="1"/>
  <c r="BE17" i="2"/>
  <c r="BE16" i="2" s="1"/>
  <c r="BG17" i="2"/>
  <c r="BG16" i="2" s="1"/>
  <c r="BI17" i="2"/>
  <c r="BI16" i="2" s="1"/>
  <c r="AH23" i="2"/>
  <c r="AH17" i="2"/>
  <c r="AH16" i="2" s="1"/>
  <c r="AP17" i="2"/>
  <c r="AP16" i="2" s="1"/>
  <c r="BH16" i="2"/>
  <c r="AI23" i="2"/>
  <c r="AI17" i="2"/>
  <c r="AI16" i="2" s="1"/>
  <c r="AM16" i="2"/>
  <c r="AR16" i="2"/>
  <c r="BB16" i="2"/>
  <c r="BA25" i="2"/>
  <c r="AS16" i="2"/>
  <c r="AK16" i="2"/>
  <c r="AW16" i="2"/>
  <c r="AZ16" i="2"/>
  <c r="AQ25" i="2"/>
  <c r="BF25" i="2"/>
  <c r="AL23" i="2"/>
  <c r="AO16" i="2"/>
  <c r="BJ16" i="2"/>
  <c r="AY16" i="2"/>
  <c r="AN16" i="2"/>
  <c r="BC16" i="2"/>
  <c r="BA16" i="2"/>
  <c r="AG24" i="2"/>
  <c r="AG17" i="2" s="1"/>
  <c r="BF17" i="2" l="1"/>
  <c r="BF16" i="2" s="1"/>
  <c r="AQ23" i="2"/>
  <c r="D23" i="2" s="1"/>
  <c r="D24" i="2"/>
  <c r="D25" i="2"/>
  <c r="AV17" i="2"/>
  <c r="D17" i="2" s="1"/>
  <c r="AL17" i="2"/>
  <c r="AL16" i="2" s="1"/>
  <c r="AG23" i="2"/>
  <c r="AV16" i="2" l="1"/>
  <c r="D16" i="2" s="1"/>
  <c r="AG16" i="2"/>
</calcChain>
</file>

<file path=xl/sharedStrings.xml><?xml version="1.0" encoding="utf-8"?>
<sst xmlns="http://schemas.openxmlformats.org/spreadsheetml/2006/main" count="105" uniqueCount="43">
  <si>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</si>
  <si>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</si>
  <si>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</si>
  <si>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</si>
  <si>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</si>
  <si>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</si>
  <si>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</si>
  <si>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</si>
  <si>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</si>
  <si>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</si>
  <si>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Отдел жилищно-коммунального хозяйства администрации МР «Печора»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</si>
  <si>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</si>
  <si>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 xml:space="preserve">Основное  мероприятие 2.1.1 Содействие в организации охраны общественного порядка </t>
  </si>
  <si>
    <t xml:space="preserve">Администрация МР «Печора»                              </t>
  </si>
  <si>
    <t>Бюджет МО ГП "Печора"</t>
  </si>
  <si>
    <t>Бюджет МО ГП "Кожва"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</si>
  <si>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</si>
  <si>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</si>
  <si>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2020 год</t>
  </si>
  <si>
    <t>2021 год</t>
  </si>
  <si>
    <t xml:space="preserve">Отдел жилищно-коммунального хозяйства администрации МР «Печора»                                               </t>
  </si>
  <si>
    <t>2022 год</t>
  </si>
  <si>
    <t>2023 год</t>
  </si>
  <si>
    <t>2024 год</t>
  </si>
  <si>
    <t>2025 год</t>
  </si>
  <si>
    <t xml:space="preserve">Подпрограмма 1 «Охрана окружающей среды», в т. ч. по основным мероприятиям: </t>
  </si>
  <si>
    <t>Основное мероприятие 1.1.1. Создание системы по раздельному накоплению отходов</t>
  </si>
  <si>
    <t>Основное мероприятие 2.2.2 Обеспечение функций казенных учреждений</t>
  </si>
  <si>
    <t>Ресурсное обеспечение реализации муниципальной программы МО МР "Печора" "Безопасность жизнедеятельности населения "</t>
  </si>
  <si>
    <t>Муниципальная  программа МО МР "Печора"  "Безопасность жизнедеятельности населения"</t>
  </si>
  <si>
    <t>МКУ "Управление по делам ГО и ЧС  МР "Печора"</t>
  </si>
  <si>
    <t xml:space="preserve">Основное мероприятие 2.4.1 Обеспечение эксплуатационной надежности гидротехнических сооружений </t>
  </si>
  <si>
    <t>Основное мероприятие 1.1.2. Приобретение контейнеров для сбора твердых коммунальных отходов</t>
  </si>
  <si>
    <t xml:space="preserve">Подпрограмма 2    «Защита населения и территории муниципального района "Печора" от чрезвычайных ситуаций, в т.ч. по  основным  мероприятиям:  </t>
  </si>
  <si>
    <t>Основное мероприятие 2.2.1.  Обеспечение безопасности населения на водных объектах</t>
  </si>
  <si>
    <t>Основное мероприятие 2.3.1.    Обеспечение эксплуаттационной надежности гидротехнических сооружений</t>
  </si>
  <si>
    <t>2026 год</t>
  </si>
  <si>
    <t>Основное мероприятие 2.1.2. Обустройство и ремонт пожарных водоемов</t>
  </si>
  <si>
    <t>Основное мероприятие 2.1.3.
 Предупреждение и ликвидация чрезвычайных ситуаций и последствий стихийных бедствий</t>
  </si>
  <si>
    <t xml:space="preserve">"Приложение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МО МР "Печора"
"Безопасность жизнедеятельности населения "   </t>
  </si>
  <si>
    <t>Основное мероприятие 2.4.1.
Развитие и совершенствование деятельности единых дежурно-диспетчерских служб</t>
  </si>
  <si>
    <t>Приложение 
к изменениям, вносимым в постановление администрации МР "Печора" 
от 31.12.2019 г. № 1680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</si>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</sst>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b/>
      <sz val="16"/>
      <name val="Calibri"/>
      <family val="2"/>
      <scheme val="minor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2" fillId="2" borderId="0" xfId="0" applyFont="1" applyFill="1"/>
    <xf numFmtId="0" fontId="3" fillId="0" borderId="0" xfId="0" applyFont="1" applyFill="1"/>
    <xf numFmtId="164" fontId="2" fillId="0" borderId="0" xfId="0" applyNumberFormat="1" applyFont="1"/>
    <xf numFmtId="0" fontId="4" fillId="0" borderId="0" xfId="0" applyFont="1"/>
    <xf numFmtId="0" fontId="4" fillId="0" borderId="0" xfId="0" applyFont="1" applyFill="1"/>
    <xf numFmtId="0" fontId="5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vertical="center"/>
    </xf>
    <xf numFmtId="0" fontId="5" fillId="0" borderId="0" xfId="0" applyFont="1" applyFill="1"/>
    <xf numFmtId="0" fontId="5" fillId="0" borderId="0" xfId="0" applyFont="1"/>
    <xf numFmtId="0" fontId="5" fillId="0" borderId="0" xfId="0" applyFont="1" applyAlignment="1">
      <alignment vertical="top" wrapText="1"/>
    </xf>
    <xf numFmtId="164" fontId="5" fillId="0" borderId="0" xfId="0" applyNumberFormat="1" applyFont="1"/>
    <xf numFmtId="164" fontId="5" fillId="0" borderId="0" xfId="0" applyNumberFormat="1" applyFont="1" applyAlignment="1">
      <alignment vertical="top" wrapText="1"/>
    </xf>
    <xf numFmtId="164" fontId="6" fillId="0" borderId="0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2" borderId="0" xfId="0" applyNumberFormat="1" applyFont="1" applyFill="1" applyBorder="1" applyAlignment="1">
      <alignment horizontal="center" vertical="center" wrapText="1"/>
    </xf>
    <xf numFmtId="0" fontId="2" fillId="0" borderId="13" xfId="0" applyFont="1" applyBorder="1"/>
    <xf numFmtId="0" fontId="2" fillId="0" borderId="13" xfId="0" applyFont="1" applyFill="1" applyBorder="1"/>
    <xf numFmtId="0" fontId="12" fillId="0" borderId="0" xfId="0" applyFont="1" applyFill="1"/>
    <xf numFmtId="164" fontId="6" fillId="2" borderId="3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/>
    </xf>
    <xf numFmtId="164" fontId="8" fillId="2" borderId="5" xfId="0" applyNumberFormat="1" applyFont="1" applyFill="1" applyBorder="1" applyAlignment="1">
      <alignment horizontal="center" vertical="center" wrapText="1"/>
    </xf>
    <xf numFmtId="164" fontId="10" fillId="2" borderId="5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14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6" fillId="2" borderId="1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34"/>
  <sheetViews>
    <sheetView tabSelected="1" view="pageBreakPreview" topLeftCell="A4" zoomScale="50" zoomScaleNormal="70" zoomScaleSheetLayoutView="50" workbookViewId="0">
      <pane xSplit="3" ySplit="11" topLeftCell="D15" activePane="bottomRight" state="frozen"/>
      <selection activeCell="A5" sqref="A5"/>
      <selection pane="topRight" activeCell="D5" sqref="D5"/>
      <selection pane="bottomLeft" activeCell="A11" sqref="A11"/>
      <selection pane="bottomRight" activeCell="BN29" sqref="BN29"/>
    </sheetView>
  </sheetViews>
  <sheetFormatPr defaultColWidth="9.140625" defaultRowHeight="15.75" x14ac:dyDescent="0.25"/>
  <cols>
    <col min="1" max="1" width="44.140625" style="2" customWidth="1"/>
    <col min="2" max="2" width="24.7109375" style="2" customWidth="1"/>
    <col min="3" max="3" width="24.85546875" style="2" customWidth="1"/>
    <col min="4" max="4" width="19" style="2" customWidth="1"/>
    <col min="5" max="5" width="12.7109375" style="3" hidden="1" customWidth="1"/>
    <col min="6" max="7" width="11.7109375" style="3" hidden="1" customWidth="1"/>
    <col min="8" max="8" width="13.5703125" style="3" hidden="1" customWidth="1"/>
    <col min="9" max="12" width="11.7109375" style="3" hidden="1" customWidth="1"/>
    <col min="13" max="13" width="14.28515625" style="3" hidden="1" customWidth="1"/>
    <col min="14" max="16" width="11.7109375" style="3" hidden="1" customWidth="1"/>
    <col min="17" max="17" width="1" style="3" hidden="1" customWidth="1"/>
    <col min="18" max="18" width="13.5703125" style="3" hidden="1" customWidth="1"/>
    <col min="19" max="20" width="13.85546875" style="3" hidden="1" customWidth="1"/>
    <col min="21" max="22" width="11.7109375" style="3" hidden="1" customWidth="1"/>
    <col min="23" max="23" width="13.85546875" style="3" hidden="1" customWidth="1"/>
    <col min="24" max="24" width="14.42578125" style="3" hidden="1" customWidth="1"/>
    <col min="25" max="25" width="12.85546875" style="2" hidden="1" customWidth="1"/>
    <col min="26" max="27" width="11.7109375" style="2" hidden="1" customWidth="1"/>
    <col min="28" max="28" width="13.5703125" style="2" hidden="1" customWidth="1"/>
    <col min="29" max="29" width="13.7109375" style="3" hidden="1" customWidth="1"/>
    <col min="30" max="30" width="12.85546875" style="2" hidden="1" customWidth="1"/>
    <col min="31" max="32" width="11.7109375" style="2" hidden="1" customWidth="1"/>
    <col min="33" max="33" width="13.42578125" style="2" hidden="1" customWidth="1"/>
    <col min="34" max="34" width="14.140625" style="3" hidden="1" customWidth="1"/>
    <col min="35" max="35" width="15.140625" style="2" hidden="1" customWidth="1"/>
    <col min="36" max="37" width="11.7109375" style="2" hidden="1" customWidth="1"/>
    <col min="38" max="39" width="13.85546875" style="2" hidden="1" customWidth="1"/>
    <col min="40" max="40" width="14.5703125" style="2" hidden="1" customWidth="1"/>
    <col min="41" max="42" width="11.7109375" style="2" hidden="1" customWidth="1"/>
    <col min="43" max="43" width="17.140625" style="2" customWidth="1"/>
    <col min="44" max="44" width="0.140625" style="3" hidden="1" customWidth="1"/>
    <col min="45" max="46" width="16" style="2" hidden="1" customWidth="1"/>
    <col min="47" max="47" width="14.28515625" style="2" hidden="1" customWidth="1"/>
    <col min="48" max="48" width="18.140625" style="2" bestFit="1" customWidth="1"/>
    <col min="49" max="49" width="18.5703125" style="3" hidden="1" customWidth="1"/>
    <col min="50" max="50" width="14.85546875" style="2" hidden="1" customWidth="1"/>
    <col min="51" max="52" width="11.7109375" style="2" hidden="1" customWidth="1"/>
    <col min="53" max="53" width="18.140625" style="2" bestFit="1" customWidth="1"/>
    <col min="54" max="54" width="16.85546875" style="3" customWidth="1"/>
    <col min="55" max="55" width="15" style="2" customWidth="1"/>
    <col min="56" max="56" width="14.28515625" style="2" hidden="1" customWidth="1"/>
    <col min="57" max="57" width="13.7109375" style="2" hidden="1" customWidth="1"/>
    <col min="58" max="58" width="16.42578125" style="2" customWidth="1"/>
    <col min="59" max="59" width="18.85546875" style="3" customWidth="1"/>
    <col min="60" max="60" width="16.28515625" style="2" customWidth="1"/>
    <col min="61" max="61" width="14" style="2" hidden="1" customWidth="1"/>
    <col min="62" max="62" width="14.85546875" style="2" hidden="1" customWidth="1"/>
    <col min="63" max="63" width="16.42578125" style="2" customWidth="1"/>
    <col min="64" max="64" width="18.85546875" style="3" customWidth="1"/>
    <col min="65" max="65" width="16.28515625" style="2" customWidth="1"/>
    <col min="66" max="66" width="14" style="2" customWidth="1"/>
    <col min="67" max="67" width="14.85546875" style="2" hidden="1" customWidth="1"/>
    <col min="68" max="68" width="16.28515625" style="2" customWidth="1"/>
    <col min="69" max="69" width="15.7109375" style="2" customWidth="1"/>
    <col min="70" max="70" width="15.42578125" style="2" customWidth="1"/>
    <col min="71" max="71" width="16.5703125" style="2" hidden="1" customWidth="1"/>
    <col min="72" max="16384" width="9.140625" style="2"/>
  </cols>
  <sheetData>
    <row r="1" spans="1:71" ht="15.75" hidden="1" customHeight="1" x14ac:dyDescent="0.25">
      <c r="AB1" s="79" t="s">
        <v>17</v>
      </c>
      <c r="AC1" s="79"/>
      <c r="AD1" s="79"/>
      <c r="AE1" s="79"/>
      <c r="AF1" s="79"/>
      <c r="AG1" s="79" t="s">
        <v>17</v>
      </c>
      <c r="AH1" s="79"/>
      <c r="AI1" s="79"/>
      <c r="AJ1" s="79"/>
      <c r="AK1" s="79"/>
      <c r="AL1" s="79"/>
      <c r="AM1" s="79"/>
      <c r="AN1" s="79"/>
      <c r="AO1" s="79"/>
      <c r="AP1" s="79"/>
      <c r="AQ1" s="79" t="s">
        <v>17</v>
      </c>
      <c r="AR1" s="79"/>
      <c r="AS1" s="79"/>
      <c r="AT1" s="79"/>
      <c r="AU1" s="79"/>
      <c r="AV1" s="79" t="s">
        <v>17</v>
      </c>
      <c r="AW1" s="79"/>
      <c r="AX1" s="79"/>
      <c r="AY1" s="79"/>
      <c r="AZ1" s="79"/>
      <c r="BA1" s="79" t="s">
        <v>17</v>
      </c>
      <c r="BB1" s="79"/>
      <c r="BC1" s="79"/>
      <c r="BD1" s="79"/>
      <c r="BE1" s="79"/>
      <c r="BF1" s="79" t="s">
        <v>17</v>
      </c>
      <c r="BG1" s="79"/>
      <c r="BH1" s="79"/>
      <c r="BI1" s="79"/>
      <c r="BJ1" s="79"/>
      <c r="BK1" s="79" t="s">
        <v>17</v>
      </c>
      <c r="BL1" s="79"/>
      <c r="BM1" s="79"/>
      <c r="BN1" s="79"/>
      <c r="BO1" s="79"/>
    </row>
    <row r="2" spans="1:71" ht="21.75" hidden="1" customHeight="1" x14ac:dyDescent="0.25"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</row>
    <row r="3" spans="1:71" ht="30.75" hidden="1" customHeight="1" x14ac:dyDescent="0.25"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</row>
    <row r="4" spans="1:71" ht="108.75" customHeight="1" x14ac:dyDescent="0.35">
      <c r="A4" s="7"/>
      <c r="B4" s="7"/>
      <c r="C4" s="7"/>
      <c r="D4" s="7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7"/>
      <c r="Z4" s="7"/>
      <c r="AA4" s="7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86" t="s">
        <v>41</v>
      </c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</row>
    <row r="5" spans="1:71" s="1" customFormat="1" ht="30.75" customHeight="1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1"/>
      <c r="X5" s="10"/>
      <c r="Y5" s="12"/>
      <c r="Z5" s="12"/>
      <c r="AA5" s="12"/>
      <c r="AB5" s="12"/>
      <c r="AC5" s="10"/>
      <c r="AD5" s="12"/>
      <c r="AE5" s="12"/>
      <c r="AF5" s="12"/>
      <c r="AG5" s="12"/>
      <c r="AH5" s="10"/>
      <c r="AI5" s="12"/>
      <c r="AJ5" s="12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2"/>
      <c r="AW5" s="12"/>
      <c r="AX5" s="12"/>
      <c r="AY5" s="12"/>
      <c r="AZ5" s="14"/>
      <c r="BA5" s="12"/>
      <c r="BB5" s="12"/>
      <c r="BC5" s="12"/>
      <c r="BD5" s="12"/>
      <c r="BE5" s="87" t="s">
        <v>39</v>
      </c>
      <c r="BF5" s="87"/>
      <c r="BG5" s="87"/>
      <c r="BH5" s="87"/>
      <c r="BI5" s="87"/>
      <c r="BJ5" s="87"/>
      <c r="BK5" s="87"/>
      <c r="BL5" s="87"/>
      <c r="BM5" s="87"/>
      <c r="BN5" s="87"/>
      <c r="BO5" s="87"/>
      <c r="BP5" s="87"/>
      <c r="BQ5" s="87"/>
      <c r="BR5" s="87"/>
      <c r="BS5" s="87"/>
    </row>
    <row r="6" spans="1:71" s="1" customFormat="1" ht="30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1"/>
      <c r="X6" s="10"/>
      <c r="Y6" s="12"/>
      <c r="Z6" s="12"/>
      <c r="AA6" s="12"/>
      <c r="AB6" s="12"/>
      <c r="AC6" s="10"/>
      <c r="AD6" s="12"/>
      <c r="AE6" s="12"/>
      <c r="AF6" s="12"/>
      <c r="AG6" s="12"/>
      <c r="AH6" s="10"/>
      <c r="AI6" s="12"/>
      <c r="AJ6" s="12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2"/>
      <c r="AW6" s="12"/>
      <c r="AX6" s="12"/>
      <c r="AY6" s="12"/>
      <c r="AZ6" s="12"/>
      <c r="BA6" s="12"/>
      <c r="BB6" s="12"/>
      <c r="BC6" s="12"/>
      <c r="BD6" s="12"/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7"/>
      <c r="BP6" s="87"/>
      <c r="BQ6" s="87"/>
      <c r="BR6" s="87"/>
      <c r="BS6" s="87"/>
    </row>
    <row r="7" spans="1:71" s="1" customFormat="1" ht="70.5" customHeigh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1"/>
      <c r="X7" s="10"/>
      <c r="Y7" s="12"/>
      <c r="Z7" s="12"/>
      <c r="AA7" s="12"/>
      <c r="AB7" s="12"/>
      <c r="AC7" s="10"/>
      <c r="AD7" s="12"/>
      <c r="AE7" s="12"/>
      <c r="AF7" s="12"/>
      <c r="AG7" s="12"/>
      <c r="AH7" s="10"/>
      <c r="AI7" s="14"/>
      <c r="AJ7" s="14"/>
      <c r="AK7" s="13"/>
      <c r="AL7" s="15"/>
      <c r="AM7" s="13"/>
      <c r="AN7" s="13"/>
      <c r="AO7" s="13"/>
      <c r="AP7" s="13"/>
      <c r="AQ7" s="13"/>
      <c r="AR7" s="13"/>
      <c r="AS7" s="13"/>
      <c r="AT7" s="13"/>
      <c r="AU7" s="13"/>
      <c r="AV7" s="12"/>
      <c r="AW7" s="12"/>
      <c r="AX7" s="12"/>
      <c r="AY7" s="12"/>
      <c r="AZ7" s="12"/>
      <c r="BA7" s="12"/>
      <c r="BB7" s="12"/>
      <c r="BC7" s="12"/>
      <c r="BD7" s="12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</row>
    <row r="8" spans="1:71" s="1" customFormat="1" ht="43.5" hidden="1" customHeight="1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1"/>
      <c r="X8" s="10"/>
      <c r="Y8" s="12"/>
      <c r="Z8" s="12"/>
      <c r="AA8" s="12"/>
      <c r="AB8" s="12"/>
      <c r="AC8" s="10"/>
      <c r="AD8" s="12"/>
      <c r="AE8" s="12"/>
      <c r="AF8" s="12"/>
      <c r="AG8" s="12"/>
      <c r="AH8" s="10"/>
      <c r="AI8" s="12"/>
      <c r="AJ8" s="12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</row>
    <row r="9" spans="1:71" s="1" customFormat="1" ht="43.5" hidden="1" customHeight="1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6"/>
      <c r="S9" s="10"/>
      <c r="T9" s="10"/>
      <c r="U9" s="10"/>
      <c r="V9" s="10"/>
      <c r="W9" s="11"/>
      <c r="X9" s="10"/>
      <c r="Y9" s="12"/>
      <c r="Z9" s="12"/>
      <c r="AA9" s="12"/>
      <c r="AB9" s="12"/>
      <c r="AC9" s="10"/>
      <c r="AD9" s="12"/>
      <c r="AE9" s="12"/>
      <c r="AF9" s="12"/>
      <c r="AG9" s="12"/>
      <c r="AH9" s="10"/>
      <c r="AI9" s="12"/>
      <c r="AJ9" s="12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</row>
    <row r="10" spans="1:71" s="1" customFormat="1" ht="35.25" customHeight="1" x14ac:dyDescent="0.25">
      <c r="A10" s="88" t="s">
        <v>28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  <c r="BM10" s="88"/>
      <c r="BN10" s="88"/>
      <c r="BO10" s="88"/>
      <c r="BP10" s="88"/>
      <c r="BQ10" s="88"/>
      <c r="BR10" s="88"/>
      <c r="BS10" s="88"/>
    </row>
    <row r="11" spans="1:71" s="1" customFormat="1" ht="24" customHeight="1" x14ac:dyDescent="0.25">
      <c r="A11" s="89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89"/>
      <c r="BR11" s="89"/>
      <c r="BS11" s="89"/>
    </row>
    <row r="12" spans="1:71" ht="39.75" customHeight="1" x14ac:dyDescent="0.25">
      <c r="A12" s="74" t="s">
        <v>3</v>
      </c>
      <c r="B12" s="74" t="s">
        <v>4</v>
      </c>
      <c r="C12" s="74" t="s">
        <v>0</v>
      </c>
      <c r="D12" s="80" t="s">
        <v>16</v>
      </c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1"/>
    </row>
    <row r="13" spans="1:71" ht="38.25" customHeight="1" x14ac:dyDescent="0.25">
      <c r="A13" s="76"/>
      <c r="B13" s="76"/>
      <c r="C13" s="74"/>
      <c r="D13" s="75" t="s">
        <v>1</v>
      </c>
      <c r="E13" s="83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5"/>
      <c r="AG13" s="80" t="s">
        <v>18</v>
      </c>
      <c r="AH13" s="81"/>
      <c r="AI13" s="81"/>
      <c r="AJ13" s="81"/>
      <c r="AK13" s="82"/>
      <c r="AL13" s="80" t="s">
        <v>19</v>
      </c>
      <c r="AM13" s="81"/>
      <c r="AN13" s="81"/>
      <c r="AO13" s="81"/>
      <c r="AP13" s="82"/>
      <c r="AQ13" s="74" t="s">
        <v>21</v>
      </c>
      <c r="AR13" s="74"/>
      <c r="AS13" s="74"/>
      <c r="AT13" s="74"/>
      <c r="AU13" s="74"/>
      <c r="AV13" s="74" t="s">
        <v>22</v>
      </c>
      <c r="AW13" s="74"/>
      <c r="AX13" s="74"/>
      <c r="AY13" s="74"/>
      <c r="AZ13" s="74"/>
      <c r="BA13" s="74" t="s">
        <v>23</v>
      </c>
      <c r="BB13" s="74"/>
      <c r="BC13" s="74"/>
      <c r="BD13" s="74"/>
      <c r="BE13" s="74"/>
      <c r="BF13" s="74" t="s">
        <v>24</v>
      </c>
      <c r="BG13" s="74"/>
      <c r="BH13" s="74"/>
      <c r="BI13" s="74"/>
      <c r="BJ13" s="74"/>
      <c r="BK13" s="74" t="s">
        <v>36</v>
      </c>
      <c r="BL13" s="74"/>
      <c r="BM13" s="74"/>
      <c r="BN13" s="74"/>
      <c r="BO13" s="80"/>
      <c r="BP13" s="71" t="s">
        <v>42</v>
      </c>
      <c r="BQ13" s="72"/>
      <c r="BR13" s="72"/>
      <c r="BS13" s="73"/>
    </row>
    <row r="14" spans="1:71" ht="84.75" customHeight="1" x14ac:dyDescent="0.25">
      <c r="A14" s="76"/>
      <c r="B14" s="76"/>
      <c r="C14" s="74"/>
      <c r="D14" s="75"/>
      <c r="E14" s="98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100"/>
      <c r="AG14" s="17" t="s">
        <v>2</v>
      </c>
      <c r="AH14" s="18" t="s">
        <v>8</v>
      </c>
      <c r="AI14" s="19" t="s">
        <v>7</v>
      </c>
      <c r="AJ14" s="19" t="s">
        <v>14</v>
      </c>
      <c r="AK14" s="19" t="s">
        <v>15</v>
      </c>
      <c r="AL14" s="17" t="s">
        <v>2</v>
      </c>
      <c r="AM14" s="18" t="s">
        <v>8</v>
      </c>
      <c r="AN14" s="19" t="s">
        <v>7</v>
      </c>
      <c r="AO14" s="19" t="s">
        <v>14</v>
      </c>
      <c r="AP14" s="19" t="s">
        <v>15</v>
      </c>
      <c r="AQ14" s="17" t="s">
        <v>2</v>
      </c>
      <c r="AR14" s="40" t="s">
        <v>8</v>
      </c>
      <c r="AS14" s="41" t="s">
        <v>7</v>
      </c>
      <c r="AT14" s="41" t="s">
        <v>14</v>
      </c>
      <c r="AU14" s="41" t="s">
        <v>15</v>
      </c>
      <c r="AV14" s="17" t="s">
        <v>2</v>
      </c>
      <c r="AW14" s="40" t="s">
        <v>8</v>
      </c>
      <c r="AX14" s="41" t="s">
        <v>7</v>
      </c>
      <c r="AY14" s="41" t="s">
        <v>14</v>
      </c>
      <c r="AZ14" s="41" t="s">
        <v>15</v>
      </c>
      <c r="BA14" s="17" t="s">
        <v>2</v>
      </c>
      <c r="BB14" s="40" t="s">
        <v>8</v>
      </c>
      <c r="BC14" s="41" t="s">
        <v>7</v>
      </c>
      <c r="BD14" s="41" t="s">
        <v>14</v>
      </c>
      <c r="BE14" s="41" t="s">
        <v>15</v>
      </c>
      <c r="BF14" s="17" t="s">
        <v>2</v>
      </c>
      <c r="BG14" s="40" t="s">
        <v>8</v>
      </c>
      <c r="BH14" s="41" t="s">
        <v>7</v>
      </c>
      <c r="BI14" s="41" t="s">
        <v>14</v>
      </c>
      <c r="BJ14" s="41" t="s">
        <v>15</v>
      </c>
      <c r="BK14" s="17" t="s">
        <v>2</v>
      </c>
      <c r="BL14" s="40" t="s">
        <v>8</v>
      </c>
      <c r="BM14" s="41" t="s">
        <v>7</v>
      </c>
      <c r="BN14" s="41" t="s">
        <v>14</v>
      </c>
      <c r="BO14" s="61" t="s">
        <v>15</v>
      </c>
      <c r="BP14" s="17" t="s">
        <v>2</v>
      </c>
      <c r="BQ14" s="40" t="s">
        <v>8</v>
      </c>
      <c r="BR14" s="41" t="s">
        <v>7</v>
      </c>
      <c r="BS14" s="41" t="s">
        <v>14</v>
      </c>
    </row>
    <row r="15" spans="1:71" ht="24.75" customHeight="1" x14ac:dyDescent="0.25">
      <c r="A15" s="20">
        <v>1</v>
      </c>
      <c r="B15" s="20">
        <v>2</v>
      </c>
      <c r="C15" s="20">
        <v>3</v>
      </c>
      <c r="D15" s="20">
        <v>4</v>
      </c>
      <c r="E15" s="101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3"/>
      <c r="AG15" s="21">
        <v>5</v>
      </c>
      <c r="AH15" s="20">
        <v>6</v>
      </c>
      <c r="AI15" s="21">
        <v>7</v>
      </c>
      <c r="AJ15" s="21">
        <v>8</v>
      </c>
      <c r="AK15" s="21">
        <v>9</v>
      </c>
      <c r="AL15" s="21">
        <v>10</v>
      </c>
      <c r="AM15" s="21">
        <v>11</v>
      </c>
      <c r="AN15" s="21">
        <v>12</v>
      </c>
      <c r="AO15" s="21">
        <v>13</v>
      </c>
      <c r="AP15" s="21">
        <v>14</v>
      </c>
      <c r="AQ15" s="21">
        <v>5</v>
      </c>
      <c r="AR15" s="20">
        <v>6</v>
      </c>
      <c r="AS15" s="21">
        <v>7</v>
      </c>
      <c r="AT15" s="21">
        <v>8</v>
      </c>
      <c r="AU15" s="21">
        <v>9</v>
      </c>
      <c r="AV15" s="21">
        <v>10</v>
      </c>
      <c r="AW15" s="20">
        <v>11</v>
      </c>
      <c r="AX15" s="21">
        <v>12</v>
      </c>
      <c r="AY15" s="21">
        <v>13</v>
      </c>
      <c r="AZ15" s="21">
        <v>14</v>
      </c>
      <c r="BA15" s="21">
        <v>15</v>
      </c>
      <c r="BB15" s="20">
        <v>16</v>
      </c>
      <c r="BC15" s="21">
        <v>17</v>
      </c>
      <c r="BD15" s="21">
        <v>18</v>
      </c>
      <c r="BE15" s="21">
        <v>19</v>
      </c>
      <c r="BF15" s="21">
        <v>20</v>
      </c>
      <c r="BG15" s="20">
        <v>21</v>
      </c>
      <c r="BH15" s="21">
        <v>22</v>
      </c>
      <c r="BI15" s="21">
        <v>23</v>
      </c>
      <c r="BJ15" s="21">
        <v>24</v>
      </c>
      <c r="BK15" s="44">
        <v>20</v>
      </c>
      <c r="BL15" s="20">
        <v>21</v>
      </c>
      <c r="BM15" s="44">
        <v>22</v>
      </c>
      <c r="BN15" s="44">
        <v>23</v>
      </c>
      <c r="BO15" s="62">
        <v>24</v>
      </c>
      <c r="BP15" s="59">
        <v>24</v>
      </c>
      <c r="BQ15" s="59">
        <v>25</v>
      </c>
      <c r="BR15" s="59">
        <v>26</v>
      </c>
      <c r="BS15" s="59">
        <v>27</v>
      </c>
    </row>
    <row r="16" spans="1:71" ht="79.5" customHeight="1" x14ac:dyDescent="0.25">
      <c r="A16" s="106" t="s">
        <v>29</v>
      </c>
      <c r="B16" s="104"/>
      <c r="C16" s="22" t="s">
        <v>5</v>
      </c>
      <c r="D16" s="23">
        <f>AQ16+AV16+BA16+BF16+BK16+BP16</f>
        <v>156195.70000000001</v>
      </c>
      <c r="E16" s="101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3"/>
      <c r="AG16" s="23">
        <f t="shared" ref="AG16:BS16" si="0">AG17</f>
        <v>21663</v>
      </c>
      <c r="AH16" s="23">
        <f t="shared" si="0"/>
        <v>880.3</v>
      </c>
      <c r="AI16" s="23">
        <f t="shared" si="0"/>
        <v>20782.7</v>
      </c>
      <c r="AJ16" s="23">
        <f t="shared" si="0"/>
        <v>0</v>
      </c>
      <c r="AK16" s="23">
        <f t="shared" si="0"/>
        <v>0</v>
      </c>
      <c r="AL16" s="23">
        <f>AL17</f>
        <v>24945.7</v>
      </c>
      <c r="AM16" s="23">
        <f t="shared" si="0"/>
        <v>350</v>
      </c>
      <c r="AN16" s="23">
        <f t="shared" si="0"/>
        <v>24595.7</v>
      </c>
      <c r="AO16" s="23">
        <f t="shared" si="0"/>
        <v>0</v>
      </c>
      <c r="AP16" s="23">
        <f t="shared" si="0"/>
        <v>0</v>
      </c>
      <c r="AQ16" s="23">
        <f t="shared" si="0"/>
        <v>21604.3</v>
      </c>
      <c r="AR16" s="23">
        <f t="shared" si="0"/>
        <v>0</v>
      </c>
      <c r="AS16" s="23">
        <f t="shared" si="0"/>
        <v>21604.3</v>
      </c>
      <c r="AT16" s="23">
        <f t="shared" si="0"/>
        <v>0</v>
      </c>
      <c r="AU16" s="23">
        <f t="shared" si="0"/>
        <v>0</v>
      </c>
      <c r="AV16" s="23">
        <f>AV17</f>
        <v>26855.200000000001</v>
      </c>
      <c r="AW16" s="23">
        <f t="shared" si="0"/>
        <v>0</v>
      </c>
      <c r="AX16" s="23">
        <f>AX17</f>
        <v>26855.200000000001</v>
      </c>
      <c r="AY16" s="23">
        <f t="shared" si="0"/>
        <v>0</v>
      </c>
      <c r="AZ16" s="23">
        <f t="shared" si="0"/>
        <v>0</v>
      </c>
      <c r="BA16" s="23">
        <f t="shared" si="0"/>
        <v>25967</v>
      </c>
      <c r="BB16" s="23">
        <f t="shared" si="0"/>
        <v>788.4</v>
      </c>
      <c r="BC16" s="23">
        <f t="shared" si="0"/>
        <v>25178.6</v>
      </c>
      <c r="BD16" s="23">
        <f t="shared" si="0"/>
        <v>0</v>
      </c>
      <c r="BE16" s="23">
        <f t="shared" si="0"/>
        <v>0</v>
      </c>
      <c r="BF16" s="23">
        <f t="shared" si="0"/>
        <v>27452.9</v>
      </c>
      <c r="BG16" s="23">
        <f t="shared" si="0"/>
        <v>0</v>
      </c>
      <c r="BH16" s="23">
        <f t="shared" si="0"/>
        <v>27452.9</v>
      </c>
      <c r="BI16" s="23">
        <f t="shared" si="0"/>
        <v>0</v>
      </c>
      <c r="BJ16" s="23">
        <f t="shared" si="0"/>
        <v>0</v>
      </c>
      <c r="BK16" s="42">
        <f t="shared" si="0"/>
        <v>25647.3</v>
      </c>
      <c r="BL16" s="42">
        <f t="shared" si="0"/>
        <v>600</v>
      </c>
      <c r="BM16" s="42">
        <f t="shared" si="0"/>
        <v>25047.3</v>
      </c>
      <c r="BN16" s="42">
        <f t="shared" si="0"/>
        <v>0</v>
      </c>
      <c r="BO16" s="63">
        <f t="shared" si="0"/>
        <v>0</v>
      </c>
      <c r="BP16" s="58">
        <f>BP17</f>
        <v>28669</v>
      </c>
      <c r="BQ16" s="58">
        <f t="shared" si="0"/>
        <v>3600</v>
      </c>
      <c r="BR16" s="58">
        <f t="shared" si="0"/>
        <v>25069</v>
      </c>
      <c r="BS16" s="58">
        <f t="shared" si="0"/>
        <v>0</v>
      </c>
    </row>
    <row r="17" spans="1:71" ht="63" customHeight="1" x14ac:dyDescent="0.25">
      <c r="A17" s="107"/>
      <c r="B17" s="105"/>
      <c r="C17" s="22" t="s">
        <v>9</v>
      </c>
      <c r="D17" s="24">
        <f>AQ17+AV17+BA17+BF17+BK17+BP17</f>
        <v>156195.70000000001</v>
      </c>
      <c r="E17" s="101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3"/>
      <c r="AG17" s="24">
        <f t="shared" ref="AG17:BJ17" si="1">AG18+AG24</f>
        <v>21663</v>
      </c>
      <c r="AH17" s="24">
        <f t="shared" si="1"/>
        <v>880.3</v>
      </c>
      <c r="AI17" s="24">
        <f t="shared" si="1"/>
        <v>20782.7</v>
      </c>
      <c r="AJ17" s="24">
        <f t="shared" si="1"/>
        <v>0</v>
      </c>
      <c r="AK17" s="24">
        <f t="shared" si="1"/>
        <v>0</v>
      </c>
      <c r="AL17" s="24">
        <f t="shared" si="1"/>
        <v>24945.7</v>
      </c>
      <c r="AM17" s="24">
        <f t="shared" si="1"/>
        <v>350</v>
      </c>
      <c r="AN17" s="24">
        <f t="shared" si="1"/>
        <v>24595.7</v>
      </c>
      <c r="AO17" s="24">
        <f t="shared" si="1"/>
        <v>0</v>
      </c>
      <c r="AP17" s="24">
        <f t="shared" si="1"/>
        <v>0</v>
      </c>
      <c r="AQ17" s="24">
        <f t="shared" si="1"/>
        <v>21604.3</v>
      </c>
      <c r="AR17" s="24">
        <f t="shared" si="1"/>
        <v>0</v>
      </c>
      <c r="AS17" s="24">
        <f t="shared" si="1"/>
        <v>21604.3</v>
      </c>
      <c r="AT17" s="24">
        <f t="shared" si="1"/>
        <v>0</v>
      </c>
      <c r="AU17" s="24">
        <f t="shared" si="1"/>
        <v>0</v>
      </c>
      <c r="AV17" s="24">
        <f t="shared" si="1"/>
        <v>26855.200000000001</v>
      </c>
      <c r="AW17" s="24">
        <f t="shared" si="1"/>
        <v>0</v>
      </c>
      <c r="AX17" s="24">
        <f>AX18+AX24</f>
        <v>26855.200000000001</v>
      </c>
      <c r="AY17" s="24">
        <f t="shared" si="1"/>
        <v>0</v>
      </c>
      <c r="AZ17" s="24">
        <f t="shared" si="1"/>
        <v>0</v>
      </c>
      <c r="BA17" s="24">
        <f>BA18+BA24</f>
        <v>25967</v>
      </c>
      <c r="BB17" s="24">
        <f t="shared" si="1"/>
        <v>788.4</v>
      </c>
      <c r="BC17" s="24">
        <f t="shared" si="1"/>
        <v>25178.6</v>
      </c>
      <c r="BD17" s="24">
        <f t="shared" si="1"/>
        <v>0</v>
      </c>
      <c r="BE17" s="24">
        <f t="shared" si="1"/>
        <v>0</v>
      </c>
      <c r="BF17" s="24">
        <f t="shared" si="1"/>
        <v>27452.9</v>
      </c>
      <c r="BG17" s="24">
        <f t="shared" si="1"/>
        <v>0</v>
      </c>
      <c r="BH17" s="24">
        <f>BH18+BH23</f>
        <v>27452.9</v>
      </c>
      <c r="BI17" s="24">
        <f t="shared" si="1"/>
        <v>0</v>
      </c>
      <c r="BJ17" s="24">
        <f t="shared" si="1"/>
        <v>0</v>
      </c>
      <c r="BK17" s="24">
        <f t="shared" ref="BK17:BO17" si="2">BK18+BK24</f>
        <v>25647.3</v>
      </c>
      <c r="BL17" s="24">
        <f t="shared" si="2"/>
        <v>600</v>
      </c>
      <c r="BM17" s="24">
        <f t="shared" si="2"/>
        <v>25047.3</v>
      </c>
      <c r="BN17" s="24">
        <f t="shared" si="2"/>
        <v>0</v>
      </c>
      <c r="BO17" s="64">
        <f t="shared" si="2"/>
        <v>0</v>
      </c>
      <c r="BP17" s="24">
        <f>BP18+BP24</f>
        <v>28669</v>
      </c>
      <c r="BQ17" s="24">
        <f t="shared" ref="BQ17" si="3">BQ18+BQ24</f>
        <v>3600</v>
      </c>
      <c r="BR17" s="24">
        <f>BR18+BR24</f>
        <v>25069</v>
      </c>
      <c r="BS17" s="24">
        <f>BS18+BS24</f>
        <v>0</v>
      </c>
    </row>
    <row r="18" spans="1:71" ht="15" customHeight="1" x14ac:dyDescent="0.25">
      <c r="A18" s="108" t="s">
        <v>25</v>
      </c>
      <c r="B18" s="104" t="s">
        <v>10</v>
      </c>
      <c r="C18" s="111" t="s">
        <v>5</v>
      </c>
      <c r="D18" s="77">
        <f t="shared" ref="D18:D31" si="4">AQ18+AV18+BA18+BF18+BK18</f>
        <v>3785.1000000000004</v>
      </c>
      <c r="E18" s="101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02"/>
      <c r="AD18" s="102"/>
      <c r="AE18" s="102"/>
      <c r="AF18" s="103"/>
      <c r="AG18" s="77">
        <f>AG21+AG22+AG20</f>
        <v>1100.3</v>
      </c>
      <c r="AH18" s="77">
        <f>AH21+AH22+AH20</f>
        <v>880.3</v>
      </c>
      <c r="AI18" s="77">
        <f>AI21+AI22+AI20</f>
        <v>220</v>
      </c>
      <c r="AJ18" s="77">
        <f t="shared" ref="AJ18:BI18" si="5">AJ21+AJ22</f>
        <v>0</v>
      </c>
      <c r="AK18" s="77">
        <f t="shared" si="5"/>
        <v>0</v>
      </c>
      <c r="AL18" s="77">
        <f t="shared" si="5"/>
        <v>3831.5</v>
      </c>
      <c r="AM18" s="77">
        <f t="shared" si="5"/>
        <v>0</v>
      </c>
      <c r="AN18" s="77">
        <f>AN21+AN22</f>
        <v>3831.5</v>
      </c>
      <c r="AO18" s="77">
        <f t="shared" si="5"/>
        <v>0</v>
      </c>
      <c r="AP18" s="77">
        <f t="shared" si="5"/>
        <v>0</v>
      </c>
      <c r="AQ18" s="77">
        <f t="shared" si="5"/>
        <v>0</v>
      </c>
      <c r="AR18" s="77">
        <f t="shared" si="5"/>
        <v>0</v>
      </c>
      <c r="AS18" s="77">
        <f t="shared" si="5"/>
        <v>0</v>
      </c>
      <c r="AT18" s="77">
        <f t="shared" si="5"/>
        <v>0</v>
      </c>
      <c r="AU18" s="77">
        <f t="shared" si="5"/>
        <v>0</v>
      </c>
      <c r="AV18" s="77">
        <f>AV21</f>
        <v>3459.5</v>
      </c>
      <c r="AW18" s="77">
        <v>0</v>
      </c>
      <c r="AX18" s="77">
        <v>3459.5</v>
      </c>
      <c r="AY18" s="77">
        <f t="shared" si="5"/>
        <v>0</v>
      </c>
      <c r="AZ18" s="77">
        <f t="shared" si="5"/>
        <v>0</v>
      </c>
      <c r="BA18" s="77">
        <f t="shared" si="5"/>
        <v>162.80000000000001</v>
      </c>
      <c r="BB18" s="77">
        <f t="shared" si="5"/>
        <v>0</v>
      </c>
      <c r="BC18" s="77">
        <f t="shared" si="5"/>
        <v>162.80000000000001</v>
      </c>
      <c r="BD18" s="77">
        <f t="shared" si="5"/>
        <v>0</v>
      </c>
      <c r="BE18" s="77">
        <f t="shared" si="5"/>
        <v>0</v>
      </c>
      <c r="BF18" s="77">
        <f t="shared" si="5"/>
        <v>162.80000000000001</v>
      </c>
      <c r="BG18" s="77">
        <f t="shared" si="5"/>
        <v>0</v>
      </c>
      <c r="BH18" s="77">
        <f t="shared" si="5"/>
        <v>162.80000000000001</v>
      </c>
      <c r="BI18" s="77">
        <f t="shared" si="5"/>
        <v>0</v>
      </c>
      <c r="BJ18" s="77">
        <f>BJ21+BJ22</f>
        <v>0</v>
      </c>
      <c r="BK18" s="77">
        <f t="shared" ref="BK18:BN18" si="6">BK21+BK22</f>
        <v>0</v>
      </c>
      <c r="BL18" s="77">
        <f t="shared" si="6"/>
        <v>0</v>
      </c>
      <c r="BM18" s="77">
        <f t="shared" si="6"/>
        <v>0</v>
      </c>
      <c r="BN18" s="77">
        <f t="shared" si="6"/>
        <v>0</v>
      </c>
      <c r="BO18" s="113">
        <f>BO21+BO22</f>
        <v>0</v>
      </c>
      <c r="BP18" s="77">
        <f t="shared" ref="BP18:BS18" si="7">BP21+BP22</f>
        <v>0</v>
      </c>
      <c r="BQ18" s="77">
        <f t="shared" si="7"/>
        <v>0</v>
      </c>
      <c r="BR18" s="77">
        <f t="shared" si="7"/>
        <v>0</v>
      </c>
      <c r="BS18" s="77">
        <f t="shared" si="7"/>
        <v>0</v>
      </c>
    </row>
    <row r="19" spans="1:71" ht="124.5" customHeight="1" x14ac:dyDescent="0.25">
      <c r="A19" s="109"/>
      <c r="B19" s="110"/>
      <c r="C19" s="112"/>
      <c r="D19" s="78">
        <f t="shared" si="4"/>
        <v>0</v>
      </c>
      <c r="E19" s="101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  <c r="AF19" s="103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114"/>
      <c r="BP19" s="78"/>
      <c r="BQ19" s="78"/>
      <c r="BR19" s="78"/>
      <c r="BS19" s="78"/>
    </row>
    <row r="20" spans="1:71" ht="133.5" customHeight="1" x14ac:dyDescent="0.25">
      <c r="A20" s="25" t="s">
        <v>26</v>
      </c>
      <c r="B20" s="26" t="s">
        <v>20</v>
      </c>
      <c r="C20" s="26" t="s">
        <v>13</v>
      </c>
      <c r="D20" s="69">
        <f t="shared" si="4"/>
        <v>0</v>
      </c>
      <c r="E20" s="101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  <c r="AE20" s="102"/>
      <c r="AF20" s="103"/>
      <c r="AG20" s="27">
        <f>AH20+AI20+AJ20+AK20</f>
        <v>1100.3</v>
      </c>
      <c r="AH20" s="27">
        <v>880.3</v>
      </c>
      <c r="AI20" s="27">
        <v>220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69">
        <v>0</v>
      </c>
      <c r="AR20" s="27">
        <v>0</v>
      </c>
      <c r="AS20" s="27">
        <v>0</v>
      </c>
      <c r="AT20" s="27">
        <v>0</v>
      </c>
      <c r="AU20" s="27">
        <v>0</v>
      </c>
      <c r="AV20" s="69">
        <f>AW20+AX20+AY20+AZ20</f>
        <v>0</v>
      </c>
      <c r="AW20" s="69">
        <v>0</v>
      </c>
      <c r="AX20" s="69">
        <v>0</v>
      </c>
      <c r="AY20" s="69">
        <v>0</v>
      </c>
      <c r="AZ20" s="69">
        <v>0</v>
      </c>
      <c r="BA20" s="69">
        <v>0</v>
      </c>
      <c r="BB20" s="69">
        <v>0</v>
      </c>
      <c r="BC20" s="69">
        <v>0</v>
      </c>
      <c r="BD20" s="69">
        <v>0</v>
      </c>
      <c r="BE20" s="69">
        <v>0</v>
      </c>
      <c r="BF20" s="69">
        <v>0</v>
      </c>
      <c r="BG20" s="69">
        <v>0</v>
      </c>
      <c r="BH20" s="69">
        <v>0</v>
      </c>
      <c r="BI20" s="69">
        <v>0</v>
      </c>
      <c r="BJ20" s="69">
        <v>0</v>
      </c>
      <c r="BK20" s="69">
        <v>0</v>
      </c>
      <c r="BL20" s="69">
        <v>0</v>
      </c>
      <c r="BM20" s="69">
        <v>0</v>
      </c>
      <c r="BN20" s="69">
        <v>0</v>
      </c>
      <c r="BO20" s="70">
        <v>0</v>
      </c>
      <c r="BP20" s="69">
        <v>0</v>
      </c>
      <c r="BQ20" s="69">
        <v>0</v>
      </c>
      <c r="BR20" s="69">
        <v>0</v>
      </c>
      <c r="BS20" s="69">
        <v>0</v>
      </c>
    </row>
    <row r="21" spans="1:71" s="4" customFormat="1" ht="130.5" customHeight="1" x14ac:dyDescent="0.25">
      <c r="A21" s="25" t="s">
        <v>32</v>
      </c>
      <c r="B21" s="26" t="s">
        <v>20</v>
      </c>
      <c r="C21" s="26" t="s">
        <v>13</v>
      </c>
      <c r="D21" s="28">
        <f t="shared" si="4"/>
        <v>3785.1000000000004</v>
      </c>
      <c r="E21" s="101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  <c r="AE21" s="102"/>
      <c r="AF21" s="103"/>
      <c r="AG21" s="29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f>AN21</f>
        <v>3831.5</v>
      </c>
      <c r="AM21" s="28">
        <v>0</v>
      </c>
      <c r="AN21" s="28">
        <v>3831.5</v>
      </c>
      <c r="AO21" s="28">
        <v>0</v>
      </c>
      <c r="AP21" s="28">
        <v>0</v>
      </c>
      <c r="AQ21" s="28">
        <f>AR21+AS21+AT21+AU21</f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f>AW21+AX21+AY21+AZ21</f>
        <v>3459.5</v>
      </c>
      <c r="AW21" s="28">
        <v>0</v>
      </c>
      <c r="AX21" s="28">
        <v>3459.5</v>
      </c>
      <c r="AY21" s="28">
        <v>0</v>
      </c>
      <c r="AZ21" s="28">
        <v>0</v>
      </c>
      <c r="BA21" s="28">
        <f>BB21+BC21</f>
        <v>162.80000000000001</v>
      </c>
      <c r="BB21" s="28">
        <v>0</v>
      </c>
      <c r="BC21" s="28">
        <v>162.80000000000001</v>
      </c>
      <c r="BD21" s="28">
        <v>0</v>
      </c>
      <c r="BE21" s="28">
        <v>0</v>
      </c>
      <c r="BF21" s="28">
        <f>BG21+BH21</f>
        <v>162.80000000000001</v>
      </c>
      <c r="BG21" s="28">
        <v>0</v>
      </c>
      <c r="BH21" s="28">
        <v>162.80000000000001</v>
      </c>
      <c r="BI21" s="28">
        <v>0</v>
      </c>
      <c r="BJ21" s="28">
        <v>0</v>
      </c>
      <c r="BK21" s="28">
        <f>BL21+BM21+BN21</f>
        <v>0</v>
      </c>
      <c r="BL21" s="28">
        <v>0</v>
      </c>
      <c r="BM21" s="28">
        <v>0</v>
      </c>
      <c r="BN21" s="28">
        <v>0</v>
      </c>
      <c r="BO21" s="65">
        <v>0</v>
      </c>
      <c r="BP21" s="28">
        <f>BQ21+BR21+BS21</f>
        <v>0</v>
      </c>
      <c r="BQ21" s="28">
        <v>0</v>
      </c>
      <c r="BR21" s="28">
        <v>0</v>
      </c>
      <c r="BS21" s="28">
        <v>0</v>
      </c>
    </row>
    <row r="22" spans="1:71" ht="127.5" hidden="1" customHeight="1" x14ac:dyDescent="0.25">
      <c r="A22" s="25" t="s">
        <v>11</v>
      </c>
      <c r="B22" s="26" t="s">
        <v>10</v>
      </c>
      <c r="C22" s="26" t="s">
        <v>6</v>
      </c>
      <c r="D22" s="28">
        <f t="shared" si="4"/>
        <v>0</v>
      </c>
      <c r="E22" s="101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103"/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8">
        <v>0</v>
      </c>
      <c r="AP22" s="28">
        <v>0</v>
      </c>
      <c r="AQ22" s="28">
        <v>0</v>
      </c>
      <c r="AR22" s="28">
        <v>0</v>
      </c>
      <c r="AS22" s="28">
        <v>0</v>
      </c>
      <c r="AT22" s="28">
        <v>0</v>
      </c>
      <c r="AU22" s="28">
        <v>0</v>
      </c>
      <c r="AV22" s="28">
        <v>0</v>
      </c>
      <c r="AW22" s="28">
        <v>0</v>
      </c>
      <c r="AX22" s="28">
        <v>0</v>
      </c>
      <c r="AY22" s="28">
        <v>0</v>
      </c>
      <c r="AZ22" s="28">
        <v>0</v>
      </c>
      <c r="BA22" s="28">
        <v>0</v>
      </c>
      <c r="BB22" s="28">
        <v>0</v>
      </c>
      <c r="BC22" s="28">
        <v>0</v>
      </c>
      <c r="BD22" s="28">
        <v>0</v>
      </c>
      <c r="BE22" s="28">
        <v>0</v>
      </c>
      <c r="BF22" s="28">
        <v>0</v>
      </c>
      <c r="BG22" s="28">
        <v>0</v>
      </c>
      <c r="BH22" s="28">
        <v>0</v>
      </c>
      <c r="BI22" s="28">
        <v>0</v>
      </c>
      <c r="BJ22" s="28">
        <v>0</v>
      </c>
      <c r="BK22" s="28">
        <v>0</v>
      </c>
      <c r="BL22" s="28">
        <v>0</v>
      </c>
      <c r="BM22" s="28">
        <v>0</v>
      </c>
      <c r="BN22" s="28">
        <v>0</v>
      </c>
      <c r="BO22" s="65">
        <v>0</v>
      </c>
      <c r="BP22" s="28">
        <v>0</v>
      </c>
      <c r="BQ22" s="28">
        <v>0</v>
      </c>
      <c r="BR22" s="28">
        <v>0</v>
      </c>
      <c r="BS22" s="28">
        <v>0</v>
      </c>
    </row>
    <row r="23" spans="1:71" s="5" customFormat="1" ht="61.5" customHeight="1" x14ac:dyDescent="0.25">
      <c r="A23" s="92" t="s">
        <v>33</v>
      </c>
      <c r="B23" s="94" t="s">
        <v>30</v>
      </c>
      <c r="C23" s="30" t="s">
        <v>5</v>
      </c>
      <c r="D23" s="31">
        <f>AQ23+AV23+BA23+BF23+BK23+BP23</f>
        <v>152410.6</v>
      </c>
      <c r="E23" s="101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  <c r="AC23" s="102"/>
      <c r="AD23" s="102"/>
      <c r="AE23" s="102"/>
      <c r="AF23" s="103"/>
      <c r="AG23" s="31">
        <f t="shared" ref="AG23:BS23" si="8">AG24</f>
        <v>20562.7</v>
      </c>
      <c r="AH23" s="31">
        <f t="shared" si="8"/>
        <v>0</v>
      </c>
      <c r="AI23" s="31">
        <f t="shared" si="8"/>
        <v>20562.7</v>
      </c>
      <c r="AJ23" s="31">
        <f t="shared" si="8"/>
        <v>0</v>
      </c>
      <c r="AK23" s="31">
        <f t="shared" si="8"/>
        <v>0</v>
      </c>
      <c r="AL23" s="31">
        <f t="shared" si="8"/>
        <v>21114.2</v>
      </c>
      <c r="AM23" s="31">
        <f t="shared" si="8"/>
        <v>350</v>
      </c>
      <c r="AN23" s="31">
        <f>AN24</f>
        <v>20764.2</v>
      </c>
      <c r="AO23" s="31">
        <f t="shared" si="8"/>
        <v>0</v>
      </c>
      <c r="AP23" s="31">
        <f t="shared" si="8"/>
        <v>0</v>
      </c>
      <c r="AQ23" s="31">
        <f>AQ24</f>
        <v>21604.3</v>
      </c>
      <c r="AR23" s="31">
        <f t="shared" si="8"/>
        <v>0</v>
      </c>
      <c r="AS23" s="31">
        <f t="shared" si="8"/>
        <v>21604.3</v>
      </c>
      <c r="AT23" s="31">
        <f t="shared" si="8"/>
        <v>0</v>
      </c>
      <c r="AU23" s="31">
        <f t="shared" si="8"/>
        <v>0</v>
      </c>
      <c r="AV23" s="31">
        <f t="shared" si="8"/>
        <v>23395.7</v>
      </c>
      <c r="AW23" s="31">
        <f t="shared" si="8"/>
        <v>0</v>
      </c>
      <c r="AX23" s="31">
        <f t="shared" si="8"/>
        <v>23395.7</v>
      </c>
      <c r="AY23" s="31">
        <f t="shared" si="8"/>
        <v>0</v>
      </c>
      <c r="AZ23" s="31">
        <f t="shared" si="8"/>
        <v>0</v>
      </c>
      <c r="BA23" s="31">
        <f t="shared" si="8"/>
        <v>25804.2</v>
      </c>
      <c r="BB23" s="31">
        <f t="shared" si="8"/>
        <v>788.4</v>
      </c>
      <c r="BC23" s="31">
        <f t="shared" si="8"/>
        <v>25015.8</v>
      </c>
      <c r="BD23" s="31">
        <f t="shared" si="8"/>
        <v>0</v>
      </c>
      <c r="BE23" s="31">
        <f t="shared" si="8"/>
        <v>0</v>
      </c>
      <c r="BF23" s="31">
        <f>BF24</f>
        <v>27290.100000000002</v>
      </c>
      <c r="BG23" s="31">
        <f t="shared" si="8"/>
        <v>0</v>
      </c>
      <c r="BH23" s="31">
        <f>BH24</f>
        <v>27290.100000000002</v>
      </c>
      <c r="BI23" s="31">
        <f t="shared" si="8"/>
        <v>0</v>
      </c>
      <c r="BJ23" s="31">
        <f t="shared" si="8"/>
        <v>0</v>
      </c>
      <c r="BK23" s="31">
        <f t="shared" si="8"/>
        <v>25647.3</v>
      </c>
      <c r="BL23" s="31">
        <f t="shared" si="8"/>
        <v>600</v>
      </c>
      <c r="BM23" s="31">
        <f t="shared" si="8"/>
        <v>25047.3</v>
      </c>
      <c r="BN23" s="31">
        <f t="shared" si="8"/>
        <v>0</v>
      </c>
      <c r="BO23" s="66">
        <f t="shared" si="8"/>
        <v>0</v>
      </c>
      <c r="BP23" s="31">
        <f t="shared" si="8"/>
        <v>28669</v>
      </c>
      <c r="BQ23" s="31">
        <f t="shared" si="8"/>
        <v>3600</v>
      </c>
      <c r="BR23" s="31">
        <f t="shared" si="8"/>
        <v>25069</v>
      </c>
      <c r="BS23" s="31">
        <f t="shared" si="8"/>
        <v>0</v>
      </c>
    </row>
    <row r="24" spans="1:71" s="57" customFormat="1" ht="135" customHeight="1" x14ac:dyDescent="0.25">
      <c r="A24" s="93"/>
      <c r="B24" s="95"/>
      <c r="C24" s="97" t="s">
        <v>6</v>
      </c>
      <c r="D24" s="96">
        <f>AQ24+AV24+BA24+BF24+BK24</f>
        <v>123741.6</v>
      </c>
      <c r="E24" s="101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3"/>
      <c r="AG24" s="31">
        <f t="shared" ref="AG24:BI24" si="9">AG26+AG30</f>
        <v>20562.7</v>
      </c>
      <c r="AH24" s="31">
        <f t="shared" si="9"/>
        <v>0</v>
      </c>
      <c r="AI24" s="31">
        <f t="shared" si="9"/>
        <v>20562.7</v>
      </c>
      <c r="AJ24" s="31">
        <f t="shared" si="9"/>
        <v>0</v>
      </c>
      <c r="AK24" s="31">
        <f t="shared" si="9"/>
        <v>0</v>
      </c>
      <c r="AL24" s="31">
        <f>AL26+AL30+AL31+AL27</f>
        <v>21114.2</v>
      </c>
      <c r="AM24" s="31">
        <f>AM26+AM30+AM27</f>
        <v>350</v>
      </c>
      <c r="AN24" s="31">
        <f>AN26+AN30+AN31+AN27</f>
        <v>20764.2</v>
      </c>
      <c r="AO24" s="31">
        <f t="shared" si="9"/>
        <v>0</v>
      </c>
      <c r="AP24" s="31">
        <f t="shared" si="9"/>
        <v>0</v>
      </c>
      <c r="AQ24" s="52">
        <f>AQ26+AQ30</f>
        <v>21604.3</v>
      </c>
      <c r="AR24" s="52">
        <f>AR28+AR29+AR30+AR32+AR33</f>
        <v>0</v>
      </c>
      <c r="AS24" s="52">
        <f>AS28+AS29+AS30+AS32+AS33</f>
        <v>21604.3</v>
      </c>
      <c r="AT24" s="52">
        <f t="shared" si="9"/>
        <v>0</v>
      </c>
      <c r="AU24" s="52">
        <f t="shared" si="9"/>
        <v>0</v>
      </c>
      <c r="AV24" s="52">
        <f>AV30+AV32</f>
        <v>23395.7</v>
      </c>
      <c r="AW24" s="52">
        <f>AW28+AW29+AW30+AW32+AW33</f>
        <v>0</v>
      </c>
      <c r="AX24" s="52">
        <f>AX28+AX29+AX30+AX32+AX33</f>
        <v>23395.7</v>
      </c>
      <c r="AY24" s="52">
        <f t="shared" si="9"/>
        <v>0</v>
      </c>
      <c r="AZ24" s="52">
        <f t="shared" si="9"/>
        <v>0</v>
      </c>
      <c r="BA24" s="52">
        <f>BB24+BC24</f>
        <v>25804.2</v>
      </c>
      <c r="BB24" s="52">
        <f>BB28+BB29+BB30+BB32+BB33</f>
        <v>788.4</v>
      </c>
      <c r="BC24" s="52">
        <f>BC28+BC29+BC30+BC32+BC33</f>
        <v>25015.8</v>
      </c>
      <c r="BD24" s="52">
        <f t="shared" si="9"/>
        <v>0</v>
      </c>
      <c r="BE24" s="52">
        <f t="shared" si="9"/>
        <v>0</v>
      </c>
      <c r="BF24" s="52">
        <f>BF26+BF30+BF32</f>
        <v>27290.100000000002</v>
      </c>
      <c r="BG24" s="52">
        <f>BG28+BG29+BG30+BG32+BG33</f>
        <v>0</v>
      </c>
      <c r="BH24" s="52">
        <f>BH28+BH29+BH30+BH32+BH33</f>
        <v>27290.100000000002</v>
      </c>
      <c r="BI24" s="52">
        <f t="shared" si="9"/>
        <v>0</v>
      </c>
      <c r="BJ24" s="52">
        <f>BJ26+BJ30</f>
        <v>0</v>
      </c>
      <c r="BK24" s="52">
        <f>BL24+BM24+BN24+BO24</f>
        <v>25647.3</v>
      </c>
      <c r="BL24" s="52">
        <f>BL28+BL29+BL30+BL32+BL33</f>
        <v>600</v>
      </c>
      <c r="BM24" s="52">
        <f>BM28+BM29+BM30+BM32+BM33</f>
        <v>25047.3</v>
      </c>
      <c r="BN24" s="52">
        <f>BN28+BN29+BN30+BN32+BN33</f>
        <v>0</v>
      </c>
      <c r="BO24" s="66">
        <f>BO26+BO30</f>
        <v>0</v>
      </c>
      <c r="BP24" s="60">
        <f>BQ24+BR24+BS24+BT24</f>
        <v>28669</v>
      </c>
      <c r="BQ24" s="60">
        <f>BQ28+BQ29+BQ30+BQ32+BQ33</f>
        <v>3600</v>
      </c>
      <c r="BR24" s="60">
        <f>BR28+BR29+BR30+BR32+BR33</f>
        <v>25069</v>
      </c>
      <c r="BS24" s="60">
        <f>BS28+BS29+BS30+BS32+BS33</f>
        <v>0</v>
      </c>
    </row>
    <row r="25" spans="1:71" s="5" customFormat="1" ht="15.75" hidden="1" customHeight="1" x14ac:dyDescent="0.25">
      <c r="A25" s="93"/>
      <c r="B25" s="95"/>
      <c r="C25" s="97"/>
      <c r="D25" s="96" t="e">
        <f t="shared" si="4"/>
        <v>#REF!</v>
      </c>
      <c r="E25" s="101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3"/>
      <c r="AG25" s="32" t="e">
        <f>AG30+#REF!</f>
        <v>#REF!</v>
      </c>
      <c r="AH25" s="32" t="e">
        <f>AH30+#REF!</f>
        <v>#REF!</v>
      </c>
      <c r="AI25" s="32" t="e">
        <f>AI30+#REF!</f>
        <v>#REF!</v>
      </c>
      <c r="AJ25" s="32" t="e">
        <f>AJ30+#REF!</f>
        <v>#REF!</v>
      </c>
      <c r="AK25" s="32" t="e">
        <f>AK30+#REF!</f>
        <v>#REF!</v>
      </c>
      <c r="AL25" s="32" t="e">
        <f>AL30+#REF!</f>
        <v>#REF!</v>
      </c>
      <c r="AM25" s="32" t="e">
        <f>AM30+#REF!</f>
        <v>#REF!</v>
      </c>
      <c r="AN25" s="32" t="e">
        <f>AN30+#REF!</f>
        <v>#REF!</v>
      </c>
      <c r="AO25" s="32" t="e">
        <f>AO30+#REF!</f>
        <v>#REF!</v>
      </c>
      <c r="AP25" s="32" t="e">
        <f>AP30+#REF!</f>
        <v>#REF!</v>
      </c>
      <c r="AQ25" s="32" t="e">
        <f>AQ30+#REF!</f>
        <v>#REF!</v>
      </c>
      <c r="AR25" s="32" t="e">
        <f>AR30+#REF!</f>
        <v>#REF!</v>
      </c>
      <c r="AS25" s="32" t="e">
        <f>AS30+#REF!</f>
        <v>#REF!</v>
      </c>
      <c r="AT25" s="32" t="e">
        <f>AT30+#REF!</f>
        <v>#REF!</v>
      </c>
      <c r="AU25" s="32" t="e">
        <f>AU30+#REF!</f>
        <v>#REF!</v>
      </c>
      <c r="AV25" s="32" t="e">
        <f>AV30+#REF!</f>
        <v>#REF!</v>
      </c>
      <c r="AW25" s="32" t="e">
        <f>AW30+#REF!</f>
        <v>#REF!</v>
      </c>
      <c r="AX25" s="32" t="e">
        <f>AX30+#REF!</f>
        <v>#REF!</v>
      </c>
      <c r="AY25" s="32" t="e">
        <f>AY30+#REF!</f>
        <v>#REF!</v>
      </c>
      <c r="AZ25" s="32" t="e">
        <f>AZ30+#REF!</f>
        <v>#REF!</v>
      </c>
      <c r="BA25" s="32" t="e">
        <f>BA30+#REF!</f>
        <v>#REF!</v>
      </c>
      <c r="BB25" s="32" t="e">
        <f>BB30+#REF!</f>
        <v>#REF!</v>
      </c>
      <c r="BC25" s="32" t="e">
        <f>BC30+#REF!</f>
        <v>#REF!</v>
      </c>
      <c r="BD25" s="32" t="e">
        <f>BD30+#REF!</f>
        <v>#REF!</v>
      </c>
      <c r="BE25" s="32" t="e">
        <f>BE30+#REF!</f>
        <v>#REF!</v>
      </c>
      <c r="BF25" s="32" t="e">
        <f>BF30+#REF!</f>
        <v>#REF!</v>
      </c>
      <c r="BG25" s="32" t="e">
        <f>BG30+#REF!</f>
        <v>#REF!</v>
      </c>
      <c r="BH25" s="32" t="e">
        <f>BH30+#REF!</f>
        <v>#REF!</v>
      </c>
      <c r="BI25" s="32" t="e">
        <f>BI30+#REF!</f>
        <v>#REF!</v>
      </c>
      <c r="BJ25" s="32"/>
      <c r="BK25" s="43" t="e">
        <f>BK30+#REF!</f>
        <v>#REF!</v>
      </c>
      <c r="BL25" s="43" t="e">
        <f>BL30+#REF!</f>
        <v>#REF!</v>
      </c>
      <c r="BM25" s="43" t="e">
        <f>BM30+#REF!</f>
        <v>#REF!</v>
      </c>
      <c r="BN25" s="43" t="e">
        <f>BN30+#REF!</f>
        <v>#REF!</v>
      </c>
      <c r="BO25" s="67"/>
      <c r="BP25" s="60" t="e">
        <f>BP30+#REF!</f>
        <v>#REF!</v>
      </c>
      <c r="BQ25" s="60" t="e">
        <f>BQ30+#REF!</f>
        <v>#REF!</v>
      </c>
      <c r="BR25" s="60" t="e">
        <f>BR30+#REF!</f>
        <v>#REF!</v>
      </c>
      <c r="BS25" s="60" t="e">
        <f>BS30+#REF!</f>
        <v>#REF!</v>
      </c>
    </row>
    <row r="26" spans="1:71" s="5" customFormat="1" ht="217.5" hidden="1" customHeight="1" x14ac:dyDescent="0.25">
      <c r="A26" s="33" t="s">
        <v>12</v>
      </c>
      <c r="B26" s="34" t="s">
        <v>30</v>
      </c>
      <c r="C26" s="34" t="s">
        <v>6</v>
      </c>
      <c r="D26" s="32">
        <f t="shared" si="4"/>
        <v>0</v>
      </c>
      <c r="E26" s="101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3"/>
      <c r="AG26" s="32">
        <f>AH26+AI26+AJ26+AK26</f>
        <v>91.8</v>
      </c>
      <c r="AH26" s="35">
        <v>0</v>
      </c>
      <c r="AI26" s="32">
        <v>91.8</v>
      </c>
      <c r="AJ26" s="32">
        <v>0</v>
      </c>
      <c r="AK26" s="32">
        <v>0</v>
      </c>
      <c r="AL26" s="32">
        <f>AM26+AN26+AO26+AP26</f>
        <v>370.5</v>
      </c>
      <c r="AM26" s="32">
        <v>0</v>
      </c>
      <c r="AN26" s="32">
        <v>370.5</v>
      </c>
      <c r="AO26" s="32">
        <v>0</v>
      </c>
      <c r="AP26" s="32">
        <v>0</v>
      </c>
      <c r="AQ26" s="32">
        <f>AR26+AS26+AT26+AU26</f>
        <v>0</v>
      </c>
      <c r="AR26" s="35">
        <v>0</v>
      </c>
      <c r="AS26" s="32">
        <v>0</v>
      </c>
      <c r="AT26" s="32">
        <v>0</v>
      </c>
      <c r="AU26" s="32">
        <v>0</v>
      </c>
      <c r="AV26" s="32">
        <f>AW26+AX26+AY26+AZ26</f>
        <v>0</v>
      </c>
      <c r="AW26" s="35">
        <v>0</v>
      </c>
      <c r="AX26" s="32">
        <v>0</v>
      </c>
      <c r="AY26" s="32">
        <v>0</v>
      </c>
      <c r="AZ26" s="32">
        <v>0</v>
      </c>
      <c r="BA26" s="32">
        <f>BB26+BC26+BD26+BE26</f>
        <v>0</v>
      </c>
      <c r="BB26" s="35">
        <v>0</v>
      </c>
      <c r="BC26" s="32">
        <v>0</v>
      </c>
      <c r="BD26" s="32">
        <v>0</v>
      </c>
      <c r="BE26" s="32">
        <v>0</v>
      </c>
      <c r="BF26" s="32">
        <f>BG26+BH26+BI26+BJ26</f>
        <v>0</v>
      </c>
      <c r="BG26" s="35">
        <v>0</v>
      </c>
      <c r="BH26" s="32">
        <v>0</v>
      </c>
      <c r="BI26" s="32">
        <v>0</v>
      </c>
      <c r="BJ26" s="32">
        <v>0</v>
      </c>
      <c r="BK26" s="43">
        <f>BL26+BM26+BN26+BO26</f>
        <v>0</v>
      </c>
      <c r="BL26" s="35">
        <v>0</v>
      </c>
      <c r="BM26" s="43">
        <v>0</v>
      </c>
      <c r="BN26" s="43">
        <v>0</v>
      </c>
      <c r="BO26" s="67">
        <v>0</v>
      </c>
      <c r="BP26" s="60">
        <f>BQ26+BR26+BS26+BT26</f>
        <v>0</v>
      </c>
      <c r="BQ26" s="35">
        <v>0</v>
      </c>
      <c r="BR26" s="60">
        <v>0</v>
      </c>
      <c r="BS26" s="60">
        <v>0</v>
      </c>
    </row>
    <row r="27" spans="1:71" s="5" customFormat="1" ht="217.5" hidden="1" customHeight="1" x14ac:dyDescent="0.25">
      <c r="A27" s="33" t="s">
        <v>34</v>
      </c>
      <c r="B27" s="34" t="s">
        <v>30</v>
      </c>
      <c r="C27" s="34" t="s">
        <v>6</v>
      </c>
      <c r="D27" s="32">
        <f t="shared" si="4"/>
        <v>0</v>
      </c>
      <c r="E27" s="101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3"/>
      <c r="AG27" s="32">
        <f>AH27+AI27+AJ27+AK27</f>
        <v>0</v>
      </c>
      <c r="AH27" s="35">
        <v>0</v>
      </c>
      <c r="AI27" s="32">
        <v>0</v>
      </c>
      <c r="AJ27" s="32">
        <v>0</v>
      </c>
      <c r="AK27" s="32">
        <v>0</v>
      </c>
      <c r="AL27" s="32">
        <f>AM27+AN27+AO27+AP27</f>
        <v>388.9</v>
      </c>
      <c r="AM27" s="32">
        <v>350</v>
      </c>
      <c r="AN27" s="32">
        <v>38.9</v>
      </c>
      <c r="AO27" s="32">
        <v>0</v>
      </c>
      <c r="AP27" s="32">
        <v>0</v>
      </c>
      <c r="AQ27" s="32">
        <f>AR27+AS27+AT27+AU27</f>
        <v>0</v>
      </c>
      <c r="AR27" s="35">
        <v>0</v>
      </c>
      <c r="AS27" s="32">
        <v>0</v>
      </c>
      <c r="AT27" s="32">
        <v>0</v>
      </c>
      <c r="AU27" s="32">
        <v>0</v>
      </c>
      <c r="AV27" s="32">
        <v>0</v>
      </c>
      <c r="AW27" s="35">
        <v>0</v>
      </c>
      <c r="AX27" s="32">
        <v>0</v>
      </c>
      <c r="AY27" s="32">
        <v>0</v>
      </c>
      <c r="AZ27" s="32">
        <v>0</v>
      </c>
      <c r="BA27" s="32">
        <v>0</v>
      </c>
      <c r="BB27" s="35">
        <v>0</v>
      </c>
      <c r="BC27" s="32">
        <v>0</v>
      </c>
      <c r="BD27" s="32">
        <v>0</v>
      </c>
      <c r="BE27" s="32">
        <v>0</v>
      </c>
      <c r="BF27" s="32">
        <v>0</v>
      </c>
      <c r="BG27" s="35">
        <v>0</v>
      </c>
      <c r="BH27" s="32">
        <v>0</v>
      </c>
      <c r="BI27" s="32">
        <v>0</v>
      </c>
      <c r="BJ27" s="32">
        <v>0</v>
      </c>
      <c r="BK27" s="43">
        <v>0</v>
      </c>
      <c r="BL27" s="35">
        <v>0</v>
      </c>
      <c r="BM27" s="43">
        <v>0</v>
      </c>
      <c r="BN27" s="43">
        <v>0</v>
      </c>
      <c r="BO27" s="67">
        <v>0</v>
      </c>
      <c r="BP27" s="60">
        <v>0</v>
      </c>
      <c r="BQ27" s="35">
        <v>0</v>
      </c>
      <c r="BR27" s="60">
        <v>0</v>
      </c>
      <c r="BS27" s="60">
        <v>0</v>
      </c>
    </row>
    <row r="28" spans="1:71" s="5" customFormat="1" ht="103.5" customHeight="1" x14ac:dyDescent="0.25">
      <c r="A28" s="33" t="s">
        <v>37</v>
      </c>
      <c r="B28" s="46" t="s">
        <v>30</v>
      </c>
      <c r="C28" s="47" t="s">
        <v>6</v>
      </c>
      <c r="D28" s="45">
        <f>AQ28+AV28+BA28+BF28+BK28+BP28</f>
        <v>4200</v>
      </c>
      <c r="E28" s="101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102"/>
      <c r="Z28" s="102"/>
      <c r="AA28" s="102"/>
      <c r="AB28" s="102"/>
      <c r="AC28" s="102"/>
      <c r="AD28" s="102"/>
      <c r="AE28" s="102"/>
      <c r="AF28" s="103"/>
      <c r="AG28" s="45"/>
      <c r="AH28" s="35"/>
      <c r="AI28" s="45"/>
      <c r="AJ28" s="45"/>
      <c r="AK28" s="45"/>
      <c r="AL28" s="45"/>
      <c r="AM28" s="45"/>
      <c r="AN28" s="45"/>
      <c r="AO28" s="45"/>
      <c r="AP28" s="45"/>
      <c r="AQ28" s="45">
        <v>0</v>
      </c>
      <c r="AR28" s="35">
        <v>0</v>
      </c>
      <c r="AS28" s="45">
        <v>0</v>
      </c>
      <c r="AT28" s="45">
        <v>0</v>
      </c>
      <c r="AU28" s="45">
        <v>0</v>
      </c>
      <c r="AV28" s="45">
        <v>0</v>
      </c>
      <c r="AW28" s="35">
        <v>0</v>
      </c>
      <c r="AX28" s="45">
        <v>0</v>
      </c>
      <c r="AY28" s="45">
        <v>0</v>
      </c>
      <c r="AZ28" s="45">
        <v>0</v>
      </c>
      <c r="BA28" s="45">
        <v>0</v>
      </c>
      <c r="BB28" s="35">
        <v>0</v>
      </c>
      <c r="BC28" s="45">
        <v>0</v>
      </c>
      <c r="BD28" s="45">
        <v>0</v>
      </c>
      <c r="BE28" s="45">
        <v>0</v>
      </c>
      <c r="BF28" s="45">
        <v>0</v>
      </c>
      <c r="BG28" s="35">
        <v>0</v>
      </c>
      <c r="BH28" s="45">
        <v>0</v>
      </c>
      <c r="BI28" s="45">
        <v>0</v>
      </c>
      <c r="BJ28" s="45">
        <v>0</v>
      </c>
      <c r="BK28" s="45">
        <f>BL28+BM28+BN28+BO28</f>
        <v>600</v>
      </c>
      <c r="BL28" s="35">
        <v>600</v>
      </c>
      <c r="BM28" s="45">
        <v>0</v>
      </c>
      <c r="BN28" s="45">
        <v>0</v>
      </c>
      <c r="BO28" s="67">
        <v>0</v>
      </c>
      <c r="BP28" s="60">
        <f>BQ28+BR28+BS28+BT28</f>
        <v>3600</v>
      </c>
      <c r="BQ28" s="35">
        <v>3600</v>
      </c>
      <c r="BR28" s="60">
        <v>0</v>
      </c>
      <c r="BS28" s="60">
        <v>0</v>
      </c>
    </row>
    <row r="29" spans="1:71" s="5" customFormat="1" ht="103.5" customHeight="1" x14ac:dyDescent="0.25">
      <c r="A29" s="33" t="s">
        <v>38</v>
      </c>
      <c r="B29" s="48" t="s">
        <v>30</v>
      </c>
      <c r="C29" s="50" t="s">
        <v>6</v>
      </c>
      <c r="D29" s="49">
        <f>AQ29+AV29+BA29+BF29+BK29</f>
        <v>788.4</v>
      </c>
      <c r="E29" s="101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3"/>
      <c r="AG29" s="49"/>
      <c r="AH29" s="35"/>
      <c r="AI29" s="49"/>
      <c r="AJ29" s="49"/>
      <c r="AK29" s="49"/>
      <c r="AL29" s="49"/>
      <c r="AM29" s="49"/>
      <c r="AN29" s="49"/>
      <c r="AO29" s="49"/>
      <c r="AP29" s="49"/>
      <c r="AQ29" s="49">
        <v>0</v>
      </c>
      <c r="AR29" s="35">
        <v>0</v>
      </c>
      <c r="AS29" s="49">
        <v>0</v>
      </c>
      <c r="AT29" s="49"/>
      <c r="AU29" s="49"/>
      <c r="AV29" s="49">
        <v>0</v>
      </c>
      <c r="AW29" s="35">
        <v>0</v>
      </c>
      <c r="AX29" s="49">
        <v>0</v>
      </c>
      <c r="AY29" s="49"/>
      <c r="AZ29" s="49"/>
      <c r="BA29" s="49">
        <f>BB29+BC29+BD29+BE29</f>
        <v>788.4</v>
      </c>
      <c r="BB29" s="35">
        <v>788.4</v>
      </c>
      <c r="BC29" s="49">
        <v>0</v>
      </c>
      <c r="BD29" s="49"/>
      <c r="BE29" s="49"/>
      <c r="BF29" s="49">
        <f>BG29+BH29+BI29+BJ29</f>
        <v>0</v>
      </c>
      <c r="BG29" s="35">
        <v>0</v>
      </c>
      <c r="BH29" s="49">
        <v>0</v>
      </c>
      <c r="BI29" s="49"/>
      <c r="BJ29" s="49"/>
      <c r="BK29" s="49">
        <f>BL29+BM29+BN29+BO29</f>
        <v>0</v>
      </c>
      <c r="BL29" s="35">
        <v>0</v>
      </c>
      <c r="BM29" s="49">
        <v>0</v>
      </c>
      <c r="BN29" s="49">
        <v>0</v>
      </c>
      <c r="BO29" s="67"/>
      <c r="BP29" s="60">
        <f>BQ29+BR29+BS29+BT29</f>
        <v>0</v>
      </c>
      <c r="BQ29" s="35">
        <v>0</v>
      </c>
      <c r="BR29" s="60">
        <v>0</v>
      </c>
      <c r="BS29" s="60">
        <v>0</v>
      </c>
    </row>
    <row r="30" spans="1:71" s="5" customFormat="1" ht="92.25" customHeight="1" x14ac:dyDescent="0.25">
      <c r="A30" s="33" t="s">
        <v>27</v>
      </c>
      <c r="B30" s="19" t="s">
        <v>30</v>
      </c>
      <c r="C30" s="34" t="s">
        <v>6</v>
      </c>
      <c r="D30" s="32">
        <f>AQ30+AV30+BA30+BF30+BK30+BP30</f>
        <v>144525.6</v>
      </c>
      <c r="E30" s="101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3"/>
      <c r="AG30" s="32">
        <f>AH30+AI30+AJ30+AK30</f>
        <v>20470.900000000001</v>
      </c>
      <c r="AH30" s="35">
        <v>0</v>
      </c>
      <c r="AI30" s="32">
        <v>20470.900000000001</v>
      </c>
      <c r="AJ30" s="32">
        <v>0</v>
      </c>
      <c r="AK30" s="32">
        <v>0</v>
      </c>
      <c r="AL30" s="32">
        <f>AM30+AN30+AO30+AP30</f>
        <v>19465.8</v>
      </c>
      <c r="AM30" s="32">
        <v>0</v>
      </c>
      <c r="AN30" s="32">
        <v>19465.8</v>
      </c>
      <c r="AO30" s="32">
        <v>0</v>
      </c>
      <c r="AP30" s="32">
        <v>0</v>
      </c>
      <c r="AQ30" s="32">
        <f>AR30+AS30+AT30+AU30</f>
        <v>21604.3</v>
      </c>
      <c r="AR30" s="35">
        <v>0</v>
      </c>
      <c r="AS30" s="32">
        <v>21604.3</v>
      </c>
      <c r="AT30" s="32">
        <v>0</v>
      </c>
      <c r="AU30" s="32">
        <v>0</v>
      </c>
      <c r="AV30" s="32">
        <f>AW30+AX30+AY30+AZ30</f>
        <v>23205.4</v>
      </c>
      <c r="AW30" s="35">
        <v>0</v>
      </c>
      <c r="AX30" s="32">
        <v>23205.4</v>
      </c>
      <c r="AY30" s="32">
        <v>0</v>
      </c>
      <c r="AZ30" s="32">
        <v>0</v>
      </c>
      <c r="BA30" s="32">
        <f>BB30+BC30+BD30+BE30</f>
        <v>24186.9</v>
      </c>
      <c r="BB30" s="35">
        <v>0</v>
      </c>
      <c r="BC30" s="32">
        <v>24186.9</v>
      </c>
      <c r="BD30" s="32">
        <v>0</v>
      </c>
      <c r="BE30" s="32">
        <v>0</v>
      </c>
      <c r="BF30" s="32">
        <f>BG30+BH30+BI30+BJ30</f>
        <v>25412.7</v>
      </c>
      <c r="BG30" s="35">
        <v>0</v>
      </c>
      <c r="BH30" s="32">
        <v>25412.7</v>
      </c>
      <c r="BI30" s="32">
        <v>0</v>
      </c>
      <c r="BJ30" s="32">
        <v>0</v>
      </c>
      <c r="BK30" s="43">
        <f>BL30+BM30+BN30+BO30</f>
        <v>25047.3</v>
      </c>
      <c r="BL30" s="35">
        <v>0</v>
      </c>
      <c r="BM30" s="43">
        <v>25047.3</v>
      </c>
      <c r="BN30" s="43">
        <v>0</v>
      </c>
      <c r="BO30" s="67">
        <v>0</v>
      </c>
      <c r="BP30" s="60">
        <f>BQ30+BR30+BS30+BT30</f>
        <v>25069</v>
      </c>
      <c r="BQ30" s="35">
        <v>0</v>
      </c>
      <c r="BR30" s="60">
        <v>25069</v>
      </c>
      <c r="BS30" s="60">
        <v>0</v>
      </c>
    </row>
    <row r="31" spans="1:71" s="5" customFormat="1" ht="150" hidden="1" customHeight="1" x14ac:dyDescent="0.25">
      <c r="A31" s="36" t="s">
        <v>31</v>
      </c>
      <c r="B31" s="37" t="s">
        <v>30</v>
      </c>
      <c r="C31" s="37" t="s">
        <v>30</v>
      </c>
      <c r="D31" s="38">
        <f t="shared" si="4"/>
        <v>0</v>
      </c>
      <c r="E31" s="101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3"/>
      <c r="AG31" s="38">
        <f>AH31+AI31+AJ31+AK31</f>
        <v>0</v>
      </c>
      <c r="AH31" s="39">
        <v>0</v>
      </c>
      <c r="AI31" s="38">
        <v>0</v>
      </c>
      <c r="AJ31" s="38">
        <v>0</v>
      </c>
      <c r="AK31" s="38">
        <v>0</v>
      </c>
      <c r="AL31" s="38">
        <f>AM31+AN31+AO31+AP31</f>
        <v>889</v>
      </c>
      <c r="AM31" s="38">
        <v>0</v>
      </c>
      <c r="AN31" s="38">
        <v>889</v>
      </c>
      <c r="AO31" s="38">
        <v>0</v>
      </c>
      <c r="AP31" s="38">
        <v>0</v>
      </c>
      <c r="AQ31" s="38">
        <v>0</v>
      </c>
      <c r="AR31" s="39">
        <v>0</v>
      </c>
      <c r="AS31" s="38">
        <v>0</v>
      </c>
      <c r="AT31" s="38">
        <v>0</v>
      </c>
      <c r="AU31" s="38">
        <v>0</v>
      </c>
      <c r="AV31" s="38">
        <v>0</v>
      </c>
      <c r="AW31" s="39">
        <v>0</v>
      </c>
      <c r="AX31" s="38">
        <v>0</v>
      </c>
      <c r="AY31" s="38">
        <v>0</v>
      </c>
      <c r="AZ31" s="38">
        <v>0</v>
      </c>
      <c r="BA31" s="38">
        <v>0</v>
      </c>
      <c r="BB31" s="39">
        <v>0</v>
      </c>
      <c r="BC31" s="38">
        <v>0</v>
      </c>
      <c r="BD31" s="38">
        <v>0</v>
      </c>
      <c r="BE31" s="38">
        <v>0</v>
      </c>
      <c r="BF31" s="38">
        <v>0</v>
      </c>
      <c r="BG31" s="39">
        <v>0</v>
      </c>
      <c r="BH31" s="38">
        <v>0</v>
      </c>
      <c r="BI31" s="38">
        <v>0</v>
      </c>
      <c r="BJ31" s="38">
        <v>0</v>
      </c>
      <c r="BK31" s="38">
        <v>0</v>
      </c>
      <c r="BL31" s="39">
        <v>0</v>
      </c>
      <c r="BM31" s="38">
        <v>0</v>
      </c>
      <c r="BN31" s="38">
        <v>0</v>
      </c>
      <c r="BO31" s="68">
        <v>0</v>
      </c>
      <c r="BP31" s="38">
        <v>0</v>
      </c>
      <c r="BQ31" s="39">
        <v>0</v>
      </c>
      <c r="BR31" s="38">
        <v>0</v>
      </c>
      <c r="BS31" s="38">
        <v>0</v>
      </c>
    </row>
    <row r="32" spans="1:71" s="5" customFormat="1" ht="141" customHeight="1" x14ac:dyDescent="0.25">
      <c r="A32" s="33" t="s">
        <v>35</v>
      </c>
      <c r="B32" s="19" t="s">
        <v>30</v>
      </c>
      <c r="C32" s="34" t="s">
        <v>6</v>
      </c>
      <c r="D32" s="32">
        <f>AQ32+AV32+BA32+BF32+BK32</f>
        <v>2863.3</v>
      </c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32"/>
      <c r="AH32" s="35"/>
      <c r="AI32" s="32"/>
      <c r="AJ32" s="32"/>
      <c r="AK32" s="32"/>
      <c r="AL32" s="32"/>
      <c r="AM32" s="32"/>
      <c r="AN32" s="32"/>
      <c r="AO32" s="32"/>
      <c r="AP32" s="32"/>
      <c r="AQ32" s="32">
        <v>0</v>
      </c>
      <c r="AR32" s="35">
        <v>0</v>
      </c>
      <c r="AS32" s="32">
        <v>0</v>
      </c>
      <c r="AT32" s="32">
        <v>0</v>
      </c>
      <c r="AU32" s="32">
        <v>0</v>
      </c>
      <c r="AV32" s="32">
        <f>AW32+AX32+AY32+AZ32</f>
        <v>190.3</v>
      </c>
      <c r="AW32" s="35">
        <v>0</v>
      </c>
      <c r="AX32" s="32">
        <v>190.3</v>
      </c>
      <c r="AY32" s="32">
        <v>0</v>
      </c>
      <c r="AZ32" s="32">
        <v>0</v>
      </c>
      <c r="BA32" s="32">
        <f>BC32</f>
        <v>795.6</v>
      </c>
      <c r="BB32" s="35">
        <v>0</v>
      </c>
      <c r="BC32" s="32">
        <v>795.6</v>
      </c>
      <c r="BD32" s="32">
        <v>0</v>
      </c>
      <c r="BE32" s="32">
        <v>0</v>
      </c>
      <c r="BF32" s="32">
        <f>BG32+BH32</f>
        <v>1877.4</v>
      </c>
      <c r="BG32" s="35">
        <v>0</v>
      </c>
      <c r="BH32" s="32">
        <v>1877.4</v>
      </c>
      <c r="BI32" s="32">
        <v>0</v>
      </c>
      <c r="BJ32" s="32">
        <v>0</v>
      </c>
      <c r="BK32" s="43">
        <v>0</v>
      </c>
      <c r="BL32" s="35">
        <v>0</v>
      </c>
      <c r="BM32" s="43">
        <v>0</v>
      </c>
      <c r="BN32" s="43">
        <v>0</v>
      </c>
      <c r="BO32" s="67">
        <v>0</v>
      </c>
      <c r="BP32" s="60">
        <v>0</v>
      </c>
      <c r="BQ32" s="35">
        <v>0</v>
      </c>
      <c r="BR32" s="60">
        <v>0</v>
      </c>
      <c r="BS32" s="60">
        <v>0</v>
      </c>
    </row>
    <row r="33" spans="1:71" s="5" customFormat="1" ht="141" customHeight="1" x14ac:dyDescent="0.25">
      <c r="A33" s="33" t="s">
        <v>40</v>
      </c>
      <c r="B33" s="51" t="s">
        <v>30</v>
      </c>
      <c r="C33" s="53" t="s">
        <v>6</v>
      </c>
      <c r="D33" s="52">
        <f>AQ33+AV33+BA33+BF33+BK33</f>
        <v>33.299999999999997</v>
      </c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52"/>
      <c r="AH33" s="35"/>
      <c r="AI33" s="52"/>
      <c r="AJ33" s="52"/>
      <c r="AK33" s="52"/>
      <c r="AL33" s="52"/>
      <c r="AM33" s="52"/>
      <c r="AN33" s="52"/>
      <c r="AO33" s="52"/>
      <c r="AP33" s="52"/>
      <c r="AQ33" s="52">
        <v>0</v>
      </c>
      <c r="AR33" s="35">
        <v>0</v>
      </c>
      <c r="AS33" s="52">
        <v>0</v>
      </c>
      <c r="AT33" s="52"/>
      <c r="AU33" s="52"/>
      <c r="AV33" s="52">
        <v>0</v>
      </c>
      <c r="AW33" s="35">
        <v>0</v>
      </c>
      <c r="AX33" s="52">
        <v>0</v>
      </c>
      <c r="AY33" s="52"/>
      <c r="AZ33" s="52"/>
      <c r="BA33" s="52">
        <f>BC33</f>
        <v>33.299999999999997</v>
      </c>
      <c r="BB33" s="35">
        <v>0</v>
      </c>
      <c r="BC33" s="52">
        <v>33.299999999999997</v>
      </c>
      <c r="BD33" s="52"/>
      <c r="BE33" s="52"/>
      <c r="BF33" s="52">
        <v>0</v>
      </c>
      <c r="BG33" s="35">
        <v>0</v>
      </c>
      <c r="BH33" s="52">
        <v>0</v>
      </c>
      <c r="BI33" s="52"/>
      <c r="BJ33" s="52"/>
      <c r="BK33" s="52">
        <v>0</v>
      </c>
      <c r="BL33" s="35">
        <v>0</v>
      </c>
      <c r="BM33" s="52">
        <v>0</v>
      </c>
      <c r="BN33" s="52">
        <v>0</v>
      </c>
      <c r="BO33" s="54"/>
      <c r="BP33" s="60">
        <v>0</v>
      </c>
      <c r="BQ33" s="35">
        <v>0</v>
      </c>
      <c r="BR33" s="60">
        <v>0</v>
      </c>
      <c r="BS33" s="60">
        <v>0</v>
      </c>
    </row>
    <row r="34" spans="1:71" ht="21.75" customHeight="1" x14ac:dyDescent="0.25">
      <c r="Y34" s="6"/>
      <c r="AQ34" s="55"/>
      <c r="AR34" s="56"/>
      <c r="AS34" s="55"/>
      <c r="AT34" s="55"/>
      <c r="AU34" s="55"/>
      <c r="AV34" s="55"/>
      <c r="AW34" s="56"/>
      <c r="AX34" s="55"/>
      <c r="AY34" s="55"/>
      <c r="AZ34" s="55"/>
      <c r="BA34" s="55"/>
      <c r="BB34" s="56"/>
    </row>
  </sheetData>
  <mergeCells count="74">
    <mergeCell ref="D18:D19"/>
    <mergeCell ref="BE18:BE19"/>
    <mergeCell ref="AP18:AP19"/>
    <mergeCell ref="AQ18:AQ19"/>
    <mergeCell ref="AR18:AR19"/>
    <mergeCell ref="AS18:AS19"/>
    <mergeCell ref="AV18:AV19"/>
    <mergeCell ref="AW18:AW19"/>
    <mergeCell ref="AX18:AX19"/>
    <mergeCell ref="AN18:AN19"/>
    <mergeCell ref="AT18:AT19"/>
    <mergeCell ref="AU18:AU19"/>
    <mergeCell ref="AO18:AO19"/>
    <mergeCell ref="BK1:BO3"/>
    <mergeCell ref="BK13:BO13"/>
    <mergeCell ref="BK18:BK19"/>
    <mergeCell ref="BL18:BL19"/>
    <mergeCell ref="BM18:BM19"/>
    <mergeCell ref="BN18:BN19"/>
    <mergeCell ref="BO18:BO19"/>
    <mergeCell ref="A23:A25"/>
    <mergeCell ref="B23:B25"/>
    <mergeCell ref="D24:D25"/>
    <mergeCell ref="C24:C25"/>
    <mergeCell ref="AL18:AL19"/>
    <mergeCell ref="E14:AF31"/>
    <mergeCell ref="AJ18:AJ19"/>
    <mergeCell ref="AK18:AK19"/>
    <mergeCell ref="AH18:AH19"/>
    <mergeCell ref="AG18:AG19"/>
    <mergeCell ref="AI18:AI19"/>
    <mergeCell ref="B16:B17"/>
    <mergeCell ref="A16:A17"/>
    <mergeCell ref="A18:A19"/>
    <mergeCell ref="B18:B19"/>
    <mergeCell ref="C18:C19"/>
    <mergeCell ref="AB1:AF3"/>
    <mergeCell ref="AG13:AK13"/>
    <mergeCell ref="AG1:AP3"/>
    <mergeCell ref="BF1:BJ3"/>
    <mergeCell ref="BF13:BJ13"/>
    <mergeCell ref="E13:AF13"/>
    <mergeCell ref="AL13:AP13"/>
    <mergeCell ref="AQ1:AU3"/>
    <mergeCell ref="AQ13:AU13"/>
    <mergeCell ref="BA1:BE3"/>
    <mergeCell ref="AV1:AZ3"/>
    <mergeCell ref="AV13:AZ13"/>
    <mergeCell ref="BE4:BS4"/>
    <mergeCell ref="BE5:BS7"/>
    <mergeCell ref="A10:BS11"/>
    <mergeCell ref="D12:BS12"/>
    <mergeCell ref="BP18:BP19"/>
    <mergeCell ref="BQ18:BQ19"/>
    <mergeCell ref="BR18:BR19"/>
    <mergeCell ref="BS18:BS19"/>
    <mergeCell ref="AM18:AM19"/>
    <mergeCell ref="BJ18:BJ19"/>
    <mergeCell ref="BF18:BF19"/>
    <mergeCell ref="BG18:BG19"/>
    <mergeCell ref="BH18:BH19"/>
    <mergeCell ref="BI18:BI19"/>
    <mergeCell ref="BA18:BA19"/>
    <mergeCell ref="BB18:BB19"/>
    <mergeCell ref="BC18:BC19"/>
    <mergeCell ref="BD18:BD19"/>
    <mergeCell ref="AY18:AY19"/>
    <mergeCell ref="AZ18:AZ19"/>
    <mergeCell ref="BP13:BS13"/>
    <mergeCell ref="BA13:BE13"/>
    <mergeCell ref="D13:D14"/>
    <mergeCell ref="A12:A14"/>
    <mergeCell ref="B12:B14"/>
    <mergeCell ref="C12:C14"/>
  </mergeCells>
  <printOptions horizontalCentered="1"/>
  <pageMargins left="0.23622047244094488" right="0.23622047244094488" top="0.74803149606299213" bottom="0.74803149606299213" header="0.31496062992125984" footer="0.31496062992125984"/>
  <pageSetup paperSize="9" scale="39" fitToHeight="0" orientation="landscape" r:id="rId1"/>
  <colBreaks count="1" manualBreakCount="1">
    <brk id="44" min="3" max="3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2025-03-03T09:02:27Z</dcterms:modified>
</cp:coreProperties>
</file>