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5621"/>
  <fileRecoveryPr autoRecover="0"/>
</workbook>
</file>

<file path=xl/calcChain.xml><?xml version="1.0" encoding="utf-8"?>
<calcChain xmlns="http://schemas.openxmlformats.org/spreadsheetml/2006/main">
  <c r="U39" i="28" l="1"/>
  <c r="I45" i="28" l="1"/>
  <c r="T45" i="28" l="1"/>
  <c r="O45" i="28"/>
  <c r="H45" i="28" s="1"/>
  <c r="O40" i="28" l="1"/>
  <c r="T40" i="28"/>
  <c r="I40" i="28"/>
  <c r="R51" i="28" l="1"/>
  <c r="K44" i="28" l="1"/>
  <c r="J44" i="28"/>
  <c r="I56" i="28" l="1"/>
  <c r="L44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6" i="28" l="1"/>
  <c r="M48" i="28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V48" i="28" l="1"/>
  <c r="T39" i="28"/>
  <c r="T35" i="28"/>
  <c r="X48" i="28"/>
  <c r="X76" i="28" s="1"/>
  <c r="T19" i="28"/>
  <c r="T23" i="28" s="1"/>
  <c r="W23" i="28"/>
  <c r="V76" i="28"/>
  <c r="W48" i="28"/>
  <c r="U48" i="28"/>
  <c r="U76" i="28" s="1"/>
  <c r="T26" i="28"/>
  <c r="H57" i="28"/>
  <c r="T59" i="28"/>
  <c r="H41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39" i="28" l="1"/>
  <c r="I39" i="28"/>
  <c r="O52" i="28"/>
  <c r="I52" i="28"/>
  <c r="H39" i="28" l="1"/>
  <c r="H52" i="28"/>
  <c r="S35" i="28"/>
  <c r="R35" i="28"/>
  <c r="Q35" i="28"/>
  <c r="P35" i="28"/>
  <c r="L35" i="28"/>
  <c r="K35" i="28"/>
  <c r="K48" i="28" s="1"/>
  <c r="J35" i="28"/>
  <c r="H40" i="28" l="1"/>
  <c r="O27" i="28"/>
  <c r="S26" i="28"/>
  <c r="R26" i="28"/>
  <c r="Q26" i="28"/>
  <c r="P26" i="28"/>
  <c r="I27" i="28"/>
  <c r="L26" i="28"/>
  <c r="L48" i="28" s="1"/>
  <c r="K26" i="28"/>
  <c r="J26" i="28"/>
  <c r="J48" i="28" s="1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6" i="28"/>
  <c r="O19" i="28"/>
  <c r="O23" i="28" s="1"/>
  <c r="I48" i="28" l="1"/>
  <c r="Q48" i="28"/>
  <c r="Q76" i="28" s="1"/>
  <c r="H27" i="28"/>
  <c r="P48" i="28"/>
  <c r="R48" i="28"/>
  <c r="R76" i="28" s="1"/>
  <c r="O59" i="28"/>
  <c r="S48" i="28"/>
  <c r="S76" i="28" s="1"/>
  <c r="I26" i="28"/>
  <c r="O26" i="28"/>
  <c r="O35" i="28"/>
  <c r="H26" i="28" l="1"/>
  <c r="O48" i="28"/>
  <c r="O76" i="28" s="1"/>
  <c r="P76" i="28"/>
  <c r="H48" i="28" l="1"/>
  <c r="L59" i="28"/>
  <c r="L76" i="28" s="1"/>
  <c r="K59" i="28"/>
  <c r="K76" i="28" s="1"/>
  <c r="J59" i="28"/>
  <c r="J76" i="28" s="1"/>
  <c r="I51" i="28"/>
  <c r="H51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l="1"/>
  <c r="I76" i="28"/>
  <c r="H76" i="28" s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<sst xmlns="http://schemas.openxmlformats.org/spreadsheetml/2006/main" count="671" uniqueCount="133">
  <si>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</si>
  <si>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</si>
  <si>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</si>
  <si>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</si>
  <si>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</si>
  <si>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</si>
  <si>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</si>
  <si>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</si>
  <si>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</si>
  <si>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</si>
  <si>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</si>
  <si>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</si>
  <si>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</si>
  <si>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</si>
  <si>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</si>
  <si>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</si>
  <si>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</si>
  <si>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</si>
  <si>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</si>
  <si>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</si>
  <si>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</si>
  <si>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</si>
  <si>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</si>
  <si>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</si>
  <si>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</si>
  <si>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</si>
  <si>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</si>
  <si>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</si>
  <si>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</si>
  <si>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</si>
  <si>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</si>
  <si>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</si>
  <si>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</si>
  <si>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</si>
  <si>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</si>
  <si>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</si>
  <si>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</si>
  <si>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</si>
  <si>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</si>
  <si>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</si>
  <si>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</si>
  <si>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</si>
  <si>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</si>
  <si>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</si>
  <si>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</si>
  <si>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</si>
  <si>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</si>
  <si>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</si>
  <si>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</si>
  <si>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</si>
  <si>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</si>
  <si>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</si>
  <si>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</si>
  <si>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</si>
  <si>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</si>
  <si>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</si>
  <si>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</si>
  <si>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</si>
  <si>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</si>
  <si>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</si>
  <si>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</si>
  <si>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</si>
  <si>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</si>
  <si>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</si>
  <si>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</si>
  <si>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</si>
  <si>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</si>
  <si>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</si>
  <si>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</si>
  <si>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</si>
  <si>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</si>
  <si>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</si>
  <si>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</si>
  <si>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</si>
  <si>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</si>
  <si>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</si>
  <si>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</si>
  <si>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</si>
  <si>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</si>
  <si>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</si>
  <si>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</si>
  <si>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</si>
  <si>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</si>
  <si>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</si>
  <si>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</si>
  <si>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</si>
  <si>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</si>
  <si>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</si>
  <si>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</si>
  <si>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</si>
  <si>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</si>
  <si>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</si>
  <si>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</si>
  <si>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</si>
  <si>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</si>
  <si>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</si>
  <si>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</si>
  <si>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</si>
  <si>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</si>
  <si>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</si>
  <si>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</si>
  <si>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</si>
  <si>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</si>
  <si>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</si>
  <si>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</si>
  <si>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</si>
  <si>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</si>
  <si>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</si>
  <si>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</si>
  <si>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</si>
  <si>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</si>
  <si>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</si>
  <si>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</si>
  <si>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</si>
  <si>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</si>
  <si>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</si>
  <si>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</si>
  <si>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</si>
  <si>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</si>
  <si>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</si>
  <si>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</si>
  <si>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</si>
  <si>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</si>
  <si>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</si>
  <si>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</si>
  <si>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</si>
  <si>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</si>
  <si>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</si>
  <si>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</si>
  <si>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</si>
  <si>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</si>
  <si>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Островская И. Ж.. - начальник управления культуры и туризма МР "Печора"</t>
  </si>
  <si>
    <t xml:space="preserve">Приложение  
к постановлению администрации МР "Печора" 
от    27  декабря 2024 г. №  2037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</si>
</sst>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1" activePane="bottomLeft" state="frozen"/>
      <selection pane="bottomLeft" activeCell="AF5" sqref="AF5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hidden="1" customWidth="1"/>
    <col min="15" max="15" width="8.28515625" style="123" bestFit="1" customWidth="1"/>
    <col min="16" max="18" width="7.28515625" style="123" bestFit="1" customWidth="1"/>
    <col min="19" max="19" width="6" style="123" hidden="1" customWidth="1"/>
    <col min="20" max="20" width="8.28515625" style="123" bestFit="1" customWidth="1"/>
    <col min="21" max="23" width="7.28515625" style="123" bestFit="1" customWidth="1"/>
    <col min="24" max="24" width="6" style="123" hidden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81" t="s">
        <v>132</v>
      </c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81" t="s">
        <v>126</v>
      </c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34"/>
      <c r="O6" s="134"/>
      <c r="P6" s="134"/>
      <c r="Q6" s="134"/>
      <c r="R6" s="134"/>
      <c r="S6" s="134" t="s">
        <v>37</v>
      </c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135" t="s">
        <v>121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7"/>
      <c r="AK10" s="15"/>
    </row>
    <row r="11" spans="1:37" s="17" customFormat="1" ht="44.25" customHeight="1" x14ac:dyDescent="0.25">
      <c r="A11" s="138" t="s">
        <v>0</v>
      </c>
      <c r="B11" s="138" t="s">
        <v>12</v>
      </c>
      <c r="C11" s="138" t="s">
        <v>38</v>
      </c>
      <c r="D11" s="138" t="s">
        <v>118</v>
      </c>
      <c r="E11" s="138" t="s">
        <v>1</v>
      </c>
      <c r="F11" s="138" t="s">
        <v>2</v>
      </c>
      <c r="G11" s="141" t="s">
        <v>3</v>
      </c>
      <c r="H11" s="205" t="s">
        <v>4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144" t="s">
        <v>5</v>
      </c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6"/>
      <c r="AK11" s="16"/>
    </row>
    <row r="12" spans="1:37" s="18" customFormat="1" ht="137.25" hidden="1" customHeight="1" x14ac:dyDescent="0.25">
      <c r="A12" s="139"/>
      <c r="B12" s="139"/>
      <c r="C12" s="139"/>
      <c r="D12" s="139"/>
      <c r="E12" s="139"/>
      <c r="F12" s="139"/>
      <c r="G12" s="142"/>
      <c r="H12" s="208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147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9"/>
    </row>
    <row r="13" spans="1:37" s="8" customFormat="1" ht="24" customHeight="1" x14ac:dyDescent="0.25">
      <c r="A13" s="139"/>
      <c r="B13" s="139"/>
      <c r="C13" s="139"/>
      <c r="D13" s="139"/>
      <c r="E13" s="139"/>
      <c r="F13" s="139"/>
      <c r="G13" s="142"/>
      <c r="H13" s="211" t="s">
        <v>30</v>
      </c>
      <c r="I13" s="201" t="s">
        <v>120</v>
      </c>
      <c r="J13" s="202"/>
      <c r="K13" s="202"/>
      <c r="L13" s="202"/>
      <c r="M13" s="202"/>
      <c r="N13" s="202"/>
      <c r="O13" s="201" t="s">
        <v>115</v>
      </c>
      <c r="P13" s="202"/>
      <c r="Q13" s="202"/>
      <c r="R13" s="202"/>
      <c r="S13" s="202"/>
      <c r="T13" s="201" t="s">
        <v>122</v>
      </c>
      <c r="U13" s="202"/>
      <c r="V13" s="202"/>
      <c r="W13" s="202"/>
      <c r="X13" s="202"/>
      <c r="Y13" s="144" t="s">
        <v>120</v>
      </c>
      <c r="Z13" s="151"/>
      <c r="AA13" s="151"/>
      <c r="AB13" s="152"/>
      <c r="AC13" s="150" t="s">
        <v>115</v>
      </c>
      <c r="AD13" s="151"/>
      <c r="AE13" s="151"/>
      <c r="AF13" s="152"/>
      <c r="AG13" s="150" t="s">
        <v>123</v>
      </c>
      <c r="AH13" s="151"/>
      <c r="AI13" s="151"/>
      <c r="AJ13" s="152"/>
      <c r="AK13" s="19"/>
    </row>
    <row r="14" spans="1:37" s="8" customFormat="1" ht="12.75" customHeight="1" x14ac:dyDescent="0.25">
      <c r="A14" s="139"/>
      <c r="B14" s="139"/>
      <c r="C14" s="139"/>
      <c r="D14" s="139"/>
      <c r="E14" s="139"/>
      <c r="F14" s="139"/>
      <c r="G14" s="142"/>
      <c r="H14" s="212"/>
      <c r="I14" s="203"/>
      <c r="J14" s="204"/>
      <c r="K14" s="204"/>
      <c r="L14" s="204"/>
      <c r="M14" s="204"/>
      <c r="N14" s="204"/>
      <c r="O14" s="203"/>
      <c r="P14" s="204"/>
      <c r="Q14" s="204"/>
      <c r="R14" s="204"/>
      <c r="S14" s="204"/>
      <c r="T14" s="203"/>
      <c r="U14" s="204"/>
      <c r="V14" s="204"/>
      <c r="W14" s="204"/>
      <c r="X14" s="204"/>
      <c r="Y14" s="147"/>
      <c r="Z14" s="148"/>
      <c r="AA14" s="148"/>
      <c r="AB14" s="149"/>
      <c r="AC14" s="147"/>
      <c r="AD14" s="148"/>
      <c r="AE14" s="148"/>
      <c r="AF14" s="149"/>
      <c r="AG14" s="147"/>
      <c r="AH14" s="148"/>
      <c r="AI14" s="148"/>
      <c r="AJ14" s="149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143"/>
      <c r="H15" s="213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87" t="s">
        <v>68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9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87" t="s">
        <v>17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9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124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124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124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128</v>
      </c>
      <c r="C22" s="22" t="s">
        <v>124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96" t="s">
        <v>25</v>
      </c>
      <c r="B23" s="197"/>
      <c r="C23" s="50"/>
      <c r="D23" s="51"/>
      <c r="E23" s="50"/>
      <c r="F23" s="198"/>
      <c r="G23" s="199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93" t="s">
        <v>69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5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93" t="s">
        <v>23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5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116</v>
      </c>
      <c r="D26" s="26" t="s">
        <v>99</v>
      </c>
      <c r="E26" s="138" t="s">
        <v>6</v>
      </c>
      <c r="F26" s="38">
        <v>45292</v>
      </c>
      <c r="G26" s="38">
        <v>46387</v>
      </c>
      <c r="H26" s="29">
        <f>I26+O26+T26</f>
        <v>3208.8999999999996</v>
      </c>
      <c r="I26" s="29">
        <f>SUM(J26:N26)</f>
        <v>836.3</v>
      </c>
      <c r="J26" s="29">
        <f>J27</f>
        <v>0</v>
      </c>
      <c r="K26" s="29">
        <f t="shared" ref="K26:N26" si="1">K27</f>
        <v>0</v>
      </c>
      <c r="L26" s="29">
        <f t="shared" si="1"/>
        <v>836.3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116</v>
      </c>
      <c r="D27" s="22" t="s">
        <v>108</v>
      </c>
      <c r="E27" s="140"/>
      <c r="F27" s="38">
        <v>45292</v>
      </c>
      <c r="G27" s="38">
        <v>46387</v>
      </c>
      <c r="H27" s="66">
        <f>I27+O27+T27</f>
        <v>3208.8999999999996</v>
      </c>
      <c r="I27" s="66">
        <f>SUM(J27:N27)</f>
        <v>836.3</v>
      </c>
      <c r="J27" s="66">
        <v>0</v>
      </c>
      <c r="K27" s="66">
        <v>0</v>
      </c>
      <c r="L27" s="66">
        <v>836.3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129</v>
      </c>
      <c r="C28" s="22" t="s">
        <v>116</v>
      </c>
      <c r="D28" s="22" t="s">
        <v>109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82" t="s">
        <v>76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2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116</v>
      </c>
      <c r="D30" s="26" t="s">
        <v>131</v>
      </c>
      <c r="E30" s="138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116</v>
      </c>
      <c r="D31" s="22" t="s">
        <v>131</v>
      </c>
      <c r="E31" s="139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116</v>
      </c>
      <c r="D32" s="22" t="s">
        <v>131</v>
      </c>
      <c r="E32" s="139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116</v>
      </c>
      <c r="D33" s="22" t="s">
        <v>131</v>
      </c>
      <c r="E33" s="190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82" t="s">
        <v>119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4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124</v>
      </c>
      <c r="D35" s="27" t="s">
        <v>125</v>
      </c>
      <c r="E35" s="27" t="s">
        <v>8</v>
      </c>
      <c r="F35" s="28">
        <v>45292</v>
      </c>
      <c r="G35" s="28">
        <v>46387</v>
      </c>
      <c r="H35" s="29">
        <f>I35+O35+T35</f>
        <v>21258.1</v>
      </c>
      <c r="I35" s="29">
        <f>J35+K35+L35+N35</f>
        <v>8025.1</v>
      </c>
      <c r="J35" s="29">
        <f t="shared" ref="J35:N35" si="4">J36</f>
        <v>3158.3</v>
      </c>
      <c r="K35" s="29">
        <f t="shared" si="4"/>
        <v>4866.8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124</v>
      </c>
      <c r="D36" s="37" t="s">
        <v>125</v>
      </c>
      <c r="E36" s="138" t="s">
        <v>8</v>
      </c>
      <c r="F36" s="38">
        <v>45292</v>
      </c>
      <c r="G36" s="38">
        <v>46387</v>
      </c>
      <c r="H36" s="66">
        <f>I36+O36+T36</f>
        <v>21258.1</v>
      </c>
      <c r="I36" s="66">
        <f>SUM(J36:N36)</f>
        <v>8025.1</v>
      </c>
      <c r="J36" s="66">
        <v>3158.3</v>
      </c>
      <c r="K36" s="66">
        <v>4866.8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124</v>
      </c>
      <c r="D37" s="37" t="s">
        <v>125</v>
      </c>
      <c r="E37" s="139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124</v>
      </c>
      <c r="D38" s="37" t="s">
        <v>125</v>
      </c>
      <c r="E38" s="200"/>
      <c r="F38" s="185" t="s">
        <v>66</v>
      </c>
      <c r="G38" s="186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21.5" customHeight="1" x14ac:dyDescent="0.25">
      <c r="A39" s="58">
        <v>5</v>
      </c>
      <c r="B39" s="59" t="s">
        <v>35</v>
      </c>
      <c r="C39" s="22" t="s">
        <v>124</v>
      </c>
      <c r="D39" s="27" t="s">
        <v>125</v>
      </c>
      <c r="E39" s="26" t="s">
        <v>39</v>
      </c>
      <c r="F39" s="28">
        <v>45292</v>
      </c>
      <c r="G39" s="28">
        <v>46387</v>
      </c>
      <c r="H39" s="29">
        <f>I39+O39+T39</f>
        <v>5308.2000000000007</v>
      </c>
      <c r="I39" s="29">
        <f>SUM(J39:N39)</f>
        <v>1769.4</v>
      </c>
      <c r="J39" s="29">
        <f>J40</f>
        <v>1513.4</v>
      </c>
      <c r="K39" s="29">
        <f t="shared" ref="K39" si="6">K40</f>
        <v>256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1769.3999999999999</v>
      </c>
      <c r="P39" s="60">
        <f>P40</f>
        <v>1721.6</v>
      </c>
      <c r="Q39" s="60">
        <f t="shared" ref="Q39" si="9">Q40</f>
        <v>47.8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1769.4</v>
      </c>
      <c r="U39" s="60">
        <f>U40</f>
        <v>1769.4</v>
      </c>
      <c r="V39" s="60">
        <f t="shared" ref="V39:X39" si="12">V40</f>
        <v>0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124</v>
      </c>
      <c r="D40" s="37" t="s">
        <v>125</v>
      </c>
      <c r="E40" s="26"/>
      <c r="F40" s="38">
        <v>45292</v>
      </c>
      <c r="G40" s="38">
        <v>46387</v>
      </c>
      <c r="H40" s="66">
        <f>I40+O40+T40</f>
        <v>5308.2000000000007</v>
      </c>
      <c r="I40" s="66">
        <f>J40+K40+L40+M40+N40</f>
        <v>1769.4</v>
      </c>
      <c r="J40" s="66">
        <v>1513.4</v>
      </c>
      <c r="K40" s="66">
        <v>256</v>
      </c>
      <c r="L40" s="66">
        <v>0</v>
      </c>
      <c r="M40" s="66">
        <v>0</v>
      </c>
      <c r="N40" s="66">
        <v>0</v>
      </c>
      <c r="O40" s="67">
        <f>P40+Q40+R40+S40</f>
        <v>1769.3999999999999</v>
      </c>
      <c r="P40" s="67">
        <v>1721.6</v>
      </c>
      <c r="Q40" s="67">
        <v>47.8</v>
      </c>
      <c r="R40" s="67">
        <v>0</v>
      </c>
      <c r="S40" s="67">
        <v>0</v>
      </c>
      <c r="T40" s="67">
        <f>U40+V40+W40+X40</f>
        <v>1769.4</v>
      </c>
      <c r="U40" s="67">
        <v>1769.4</v>
      </c>
      <c r="V40" s="67">
        <v>0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124</v>
      </c>
      <c r="D41" s="37" t="s">
        <v>125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124</v>
      </c>
      <c r="D42" s="37" t="s">
        <v>125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55" t="s">
        <v>22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105</v>
      </c>
      <c r="C44" s="22" t="s">
        <v>124</v>
      </c>
      <c r="D44" s="27" t="s">
        <v>125</v>
      </c>
      <c r="E44" s="58" t="s">
        <v>46</v>
      </c>
      <c r="F44" s="28">
        <v>45292</v>
      </c>
      <c r="G44" s="28">
        <v>46387</v>
      </c>
      <c r="H44" s="29">
        <f>I44+O44+T44</f>
        <v>4389</v>
      </c>
      <c r="I44" s="29">
        <f t="shared" ref="I44:X44" si="13">I45</f>
        <v>789</v>
      </c>
      <c r="J44" s="29">
        <f>J45</f>
        <v>140.69999999999999</v>
      </c>
      <c r="K44" s="29">
        <f>K45</f>
        <v>251.9</v>
      </c>
      <c r="L44" s="29">
        <f>L45</f>
        <v>396.4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124</v>
      </c>
      <c r="D45" s="37" t="s">
        <v>125</v>
      </c>
      <c r="E45" s="77" t="s">
        <v>46</v>
      </c>
      <c r="F45" s="38">
        <v>45292</v>
      </c>
      <c r="G45" s="38">
        <v>46387</v>
      </c>
      <c r="H45" s="66">
        <f>I45+O45+T45</f>
        <v>4389</v>
      </c>
      <c r="I45" s="66">
        <f>J45+K45+L45+M45+N45</f>
        <v>789</v>
      </c>
      <c r="J45" s="66">
        <v>140.69999999999999</v>
      </c>
      <c r="K45" s="66">
        <v>251.9</v>
      </c>
      <c r="L45" s="66">
        <v>396.4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124</v>
      </c>
      <c r="D46" s="37" t="s">
        <v>125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124</v>
      </c>
      <c r="D47" s="37" t="s">
        <v>125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72" t="s">
        <v>26</v>
      </c>
      <c r="B48" s="173"/>
      <c r="C48" s="50"/>
      <c r="D48" s="51"/>
      <c r="E48" s="50"/>
      <c r="F48" s="158"/>
      <c r="G48" s="159"/>
      <c r="H48" s="52">
        <f>I48+O48+T48</f>
        <v>34164.199999999997</v>
      </c>
      <c r="I48" s="52">
        <f>J48+K48+L48+M48+N48</f>
        <v>11419.8</v>
      </c>
      <c r="J48" s="52">
        <f>J26+J35+J39+J44</f>
        <v>4812.4000000000005</v>
      </c>
      <c r="K48" s="52">
        <f>K44+K39+K35</f>
        <v>5374.7</v>
      </c>
      <c r="L48" s="52">
        <f>L26+L35+L39+L44</f>
        <v>1232.6999999999998</v>
      </c>
      <c r="M48" s="52">
        <f>M26+M35+M39+M44</f>
        <v>0</v>
      </c>
      <c r="N48" s="52">
        <f>N26+N35+N39+N44</f>
        <v>0</v>
      </c>
      <c r="O48" s="52">
        <f>P48+Q48+R48+S48</f>
        <v>11761.400000000001</v>
      </c>
      <c r="P48" s="52">
        <f>P26+P35+P39+P44</f>
        <v>1721.6</v>
      </c>
      <c r="Q48" s="52">
        <f>Q26+Q35+Q39+Q44</f>
        <v>7053.5</v>
      </c>
      <c r="R48" s="52">
        <f>R26+R35+R39+R44</f>
        <v>2986.3</v>
      </c>
      <c r="S48" s="52">
        <f>S26+S35+S39+S44</f>
        <v>0</v>
      </c>
      <c r="T48" s="52">
        <f>U48+V48+W48+X48</f>
        <v>10983</v>
      </c>
      <c r="U48" s="52">
        <f>U26+U35+U39+U44</f>
        <v>1769.4</v>
      </c>
      <c r="V48" s="52">
        <f>V26+V35+V39+V44</f>
        <v>6227.3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55" t="s">
        <v>70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7"/>
      <c r="AK49" s="133"/>
    </row>
    <row r="50" spans="1:37" s="129" customFormat="1" ht="27.75" customHeight="1" x14ac:dyDescent="0.25">
      <c r="A50" s="155" t="s">
        <v>101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7"/>
      <c r="AK50" s="133"/>
    </row>
    <row r="51" spans="1:37" s="34" customFormat="1" ht="139.5" customHeight="1" x14ac:dyDescent="0.25">
      <c r="A51" s="72">
        <v>7</v>
      </c>
      <c r="B51" s="59" t="s">
        <v>130</v>
      </c>
      <c r="C51" s="26" t="s">
        <v>106</v>
      </c>
      <c r="D51" s="26" t="s">
        <v>110</v>
      </c>
      <c r="E51" s="138" t="s">
        <v>32</v>
      </c>
      <c r="F51" s="28">
        <v>45292</v>
      </c>
      <c r="G51" s="28">
        <v>46387</v>
      </c>
      <c r="H51" s="29">
        <f>I51+O51+T51</f>
        <v>763.1</v>
      </c>
      <c r="I51" s="29">
        <f>SUM(J51:N51)</f>
        <v>253.1</v>
      </c>
      <c r="J51" s="29">
        <f>J52</f>
        <v>0</v>
      </c>
      <c r="K51" s="29">
        <f t="shared" ref="K51:N51" si="14">K52</f>
        <v>0</v>
      </c>
      <c r="L51" s="29">
        <f t="shared" si="14"/>
        <v>253.1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106</v>
      </c>
      <c r="D52" s="22" t="s">
        <v>110</v>
      </c>
      <c r="E52" s="160"/>
      <c r="F52" s="38">
        <v>45292</v>
      </c>
      <c r="G52" s="38">
        <v>46387</v>
      </c>
      <c r="H52" s="66">
        <f>I52+O52+T52</f>
        <v>763.1</v>
      </c>
      <c r="I52" s="66">
        <f>SUM(J52:N52)</f>
        <v>253.1</v>
      </c>
      <c r="J52" s="66">
        <v>0</v>
      </c>
      <c r="K52" s="66">
        <v>0</v>
      </c>
      <c r="L52" s="66">
        <v>253.1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106</v>
      </c>
      <c r="D53" s="22" t="s">
        <v>110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106</v>
      </c>
      <c r="D54" s="22" t="s">
        <v>111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106</v>
      </c>
      <c r="D55" s="26" t="s">
        <v>111</v>
      </c>
      <c r="E55" s="177" t="s">
        <v>31</v>
      </c>
      <c r="F55" s="28">
        <v>45292</v>
      </c>
      <c r="G55" s="28">
        <v>46387</v>
      </c>
      <c r="H55" s="29">
        <f>I55+O55+T55</f>
        <v>220.2</v>
      </c>
      <c r="I55" s="29">
        <f>J55+K55+L55+M55+N55</f>
        <v>160.19999999999999</v>
      </c>
      <c r="J55" s="29">
        <f>J56+J57</f>
        <v>0</v>
      </c>
      <c r="K55" s="29">
        <f t="shared" ref="K55:N55" si="15">K56+K57</f>
        <v>113.3</v>
      </c>
      <c r="L55" s="29">
        <f t="shared" si="15"/>
        <v>46.9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106</v>
      </c>
      <c r="D56" s="22" t="s">
        <v>111</v>
      </c>
      <c r="E56" s="178"/>
      <c r="F56" s="38">
        <v>45292</v>
      </c>
      <c r="G56" s="38">
        <v>46387</v>
      </c>
      <c r="H56" s="66">
        <f>I56+O56+T56</f>
        <v>220.2</v>
      </c>
      <c r="I56" s="66">
        <f>K56+L56</f>
        <v>160.19999999999999</v>
      </c>
      <c r="J56" s="66">
        <v>0</v>
      </c>
      <c r="K56" s="66">
        <v>113.3</v>
      </c>
      <c r="L56" s="66">
        <v>46.9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106</v>
      </c>
      <c r="D57" s="22" t="s">
        <v>111</v>
      </c>
      <c r="E57" s="179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106</v>
      </c>
      <c r="D58" s="22" t="s">
        <v>111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70" t="s">
        <v>24</v>
      </c>
      <c r="B59" s="171"/>
      <c r="C59" s="87"/>
      <c r="D59" s="88"/>
      <c r="E59" s="87"/>
      <c r="F59" s="89"/>
      <c r="G59" s="90"/>
      <c r="H59" s="91">
        <f>I59+O59+T59</f>
        <v>983.3</v>
      </c>
      <c r="I59" s="91">
        <f t="shared" ref="I59:N59" si="17">I51+I55</f>
        <v>413.29999999999995</v>
      </c>
      <c r="J59" s="91">
        <f t="shared" si="17"/>
        <v>0</v>
      </c>
      <c r="K59" s="91">
        <f t="shared" si="17"/>
        <v>113.3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74" t="s">
        <v>71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33"/>
    </row>
    <row r="61" spans="1:37" s="129" customFormat="1" ht="32.25" customHeight="1" x14ac:dyDescent="0.25">
      <c r="A61" s="174" t="s">
        <v>79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33"/>
    </row>
    <row r="62" spans="1:37" s="34" customFormat="1" ht="234" customHeight="1" x14ac:dyDescent="0.25">
      <c r="A62" s="94" t="s">
        <v>95</v>
      </c>
      <c r="B62" s="95" t="s">
        <v>51</v>
      </c>
      <c r="C62" s="22" t="s">
        <v>124</v>
      </c>
      <c r="D62" s="26" t="s">
        <v>112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96</v>
      </c>
      <c r="B63" s="98" t="s">
        <v>52</v>
      </c>
      <c r="C63" s="22" t="s">
        <v>124</v>
      </c>
      <c r="D63" s="22" t="s">
        <v>90</v>
      </c>
      <c r="E63" s="138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97</v>
      </c>
      <c r="B64" s="98" t="s">
        <v>91</v>
      </c>
      <c r="C64" s="22" t="s">
        <v>107</v>
      </c>
      <c r="D64" s="22" t="s">
        <v>111</v>
      </c>
      <c r="E64" s="139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98</v>
      </c>
      <c r="B65" s="98" t="s">
        <v>94</v>
      </c>
      <c r="C65" s="22" t="s">
        <v>124</v>
      </c>
      <c r="D65" s="22" t="s">
        <v>90</v>
      </c>
      <c r="E65" s="160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92</v>
      </c>
      <c r="C66" s="22" t="s">
        <v>124</v>
      </c>
      <c r="D66" s="22" t="s">
        <v>113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74" t="s">
        <v>80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6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107</v>
      </c>
      <c r="D68" s="102" t="s">
        <v>114</v>
      </c>
      <c r="E68" s="138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116</v>
      </c>
      <c r="D69" s="106" t="s">
        <v>93</v>
      </c>
      <c r="E69" s="161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100</v>
      </c>
      <c r="C70" s="105" t="s">
        <v>116</v>
      </c>
      <c r="D70" s="106" t="s">
        <v>93</v>
      </c>
      <c r="E70" s="162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102</v>
      </c>
      <c r="C71" s="22" t="s">
        <v>124</v>
      </c>
      <c r="D71" s="106" t="s">
        <v>125</v>
      </c>
      <c r="E71" s="163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117</v>
      </c>
      <c r="C72" s="22" t="s">
        <v>124</v>
      </c>
      <c r="D72" s="106" t="s">
        <v>125</v>
      </c>
      <c r="E72" s="164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103</v>
      </c>
      <c r="C73" s="22" t="s">
        <v>124</v>
      </c>
      <c r="D73" s="106" t="s">
        <v>125</v>
      </c>
      <c r="E73" s="164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104</v>
      </c>
      <c r="C74" s="22" t="s">
        <v>124</v>
      </c>
      <c r="D74" s="112" t="s">
        <v>125</v>
      </c>
      <c r="E74" s="165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70" t="s">
        <v>72</v>
      </c>
      <c r="B75" s="180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66" t="s">
        <v>60</v>
      </c>
      <c r="B76" s="167"/>
      <c r="C76" s="168"/>
      <c r="D76" s="169"/>
      <c r="E76" s="65"/>
      <c r="F76" s="153"/>
      <c r="G76" s="154"/>
      <c r="H76" s="29">
        <f>I76+O76+T76</f>
        <v>35616.100000000006</v>
      </c>
      <c r="I76" s="29">
        <f>I23+I48+I59</f>
        <v>11989.3</v>
      </c>
      <c r="J76" s="29">
        <f>J23+J48+J59</f>
        <v>4812.4000000000005</v>
      </c>
      <c r="K76" s="29">
        <f t="shared" ref="K76:N76" si="19">K23+K48+K59</f>
        <v>5488</v>
      </c>
      <c r="L76" s="29">
        <f t="shared" si="19"/>
        <v>1688.8999999999999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12197.600000000002</v>
      </c>
      <c r="P76" s="29">
        <f t="shared" si="20"/>
        <v>1721.6</v>
      </c>
      <c r="Q76" s="29">
        <f t="shared" si="20"/>
        <v>7053.5</v>
      </c>
      <c r="R76" s="29">
        <f t="shared" si="20"/>
        <v>3422.5</v>
      </c>
      <c r="S76" s="29">
        <f t="shared" si="20"/>
        <v>0</v>
      </c>
      <c r="T76" s="29">
        <f t="shared" si="20"/>
        <v>11429.2</v>
      </c>
      <c r="U76" s="29">
        <f t="shared" si="20"/>
        <v>1769.4</v>
      </c>
      <c r="V76" s="29">
        <f t="shared" si="20"/>
        <v>6227.3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127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</mergeCells>
  <pageMargins left="0.25" right="0.25" top="0.75" bottom="0.75" header="0.3" footer="0.3"/>
  <pageSetup paperSize="9" scale="5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2024-12-28T08:59:39Z</cp:lastPrinted>
  <dcterms:created xsi:type="dcterms:W3CDTF">2014-02-04T07:39:47Z</dcterms:created>
  <dcterms:modified xsi:type="dcterms:W3CDTF">2025-01-09T11:09:08Z</dcterms:modified>
</cp:coreProperties>
</file>