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4525"/>
</workbook>
</file>

<file path=xl/calcChain.xml><?xml version="1.0" encoding="utf-8"?>
<calcChain xmlns="http://schemas.openxmlformats.org/spreadsheetml/2006/main">
  <c r="AR22" i="1" l="1"/>
  <c r="AR48" i="1"/>
  <c r="AU38" i="1"/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U37" i="1" s="1"/>
  <c r="AR44" i="1"/>
  <c r="AU15" i="1" l="1"/>
  <c r="AR40" i="1"/>
  <c r="AR45" i="1"/>
  <c r="AT18" i="1" l="1"/>
  <c r="AW38" i="1"/>
  <c r="AT17" i="1" l="1"/>
  <c r="AT14" i="1" l="1"/>
  <c r="AR33" i="1" l="1"/>
  <c r="AR30" i="1"/>
  <c r="AU55" i="1"/>
  <c r="AT55" i="1"/>
  <c r="AR66" i="1"/>
  <c r="AR46" i="1" l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 s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<sst xmlns="http://schemas.openxmlformats.org/spreadsheetml/2006/main" count="263" uniqueCount="85">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</sst>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12" sqref="AR1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7"/>
      <c r="AS1" s="97"/>
      <c r="AT1" s="97"/>
      <c r="AU1" s="95"/>
      <c r="AV1" s="96"/>
      <c r="AW1" s="96"/>
      <c r="AX1" s="96"/>
      <c r="AY1" s="144" t="s">
        <v>84</v>
      </c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7"/>
      <c r="AS2" s="97"/>
      <c r="AT2" s="97"/>
      <c r="AU2" s="95"/>
      <c r="AV2" s="96"/>
      <c r="AW2" s="96"/>
      <c r="AX2" s="96"/>
      <c r="AY2" s="144"/>
      <c r="AZ2" s="144"/>
      <c r="BA2" s="144"/>
      <c r="BB2" s="144"/>
      <c r="BC2" s="144"/>
      <c r="BD2" s="144"/>
      <c r="BE2" s="144"/>
      <c r="BF2" s="144"/>
      <c r="BG2" s="144"/>
      <c r="BH2" s="144"/>
      <c r="BI2" s="144"/>
      <c r="BJ2" s="144"/>
      <c r="BK2" s="144"/>
      <c r="BL2" s="144"/>
      <c r="BM2" s="144"/>
      <c r="BN2" s="144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7"/>
      <c r="AS3" s="97"/>
      <c r="AT3" s="97"/>
      <c r="AU3" s="95"/>
      <c r="AV3" s="96"/>
      <c r="AW3" s="96"/>
      <c r="AX3" s="96"/>
      <c r="AY3" s="144" t="s">
        <v>61</v>
      </c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7"/>
      <c r="AS4" s="97"/>
      <c r="AT4" s="97"/>
      <c r="AU4" s="96"/>
      <c r="AV4" s="96"/>
      <c r="AW4" s="96"/>
      <c r="AX4" s="96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7"/>
      <c r="AS5" s="97"/>
      <c r="AT5" s="97"/>
      <c r="AU5" s="97"/>
      <c r="AV5" s="97"/>
      <c r="AW5" s="97"/>
      <c r="AX5" s="97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</row>
    <row r="6" spans="1:67" ht="22.5" customHeight="1" x14ac:dyDescent="0.35">
      <c r="A6" s="142" t="s">
        <v>51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8" t="s">
        <v>4</v>
      </c>
      <c r="B8" s="109" t="s">
        <v>5</v>
      </c>
      <c r="C8" s="109" t="s">
        <v>0</v>
      </c>
      <c r="D8" s="109" t="s">
        <v>1</v>
      </c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</row>
    <row r="9" spans="1:67" ht="25.15" customHeight="1" x14ac:dyDescent="0.2">
      <c r="A9" s="139"/>
      <c r="B9" s="141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29</v>
      </c>
      <c r="L9" s="109"/>
      <c r="M9" s="109"/>
      <c r="N9" s="109"/>
      <c r="O9" s="109"/>
      <c r="P9" s="109"/>
      <c r="Q9" s="109"/>
      <c r="R9" s="109" t="s">
        <v>28</v>
      </c>
      <c r="S9" s="109"/>
      <c r="T9" s="109"/>
      <c r="U9" s="109"/>
      <c r="V9" s="109"/>
      <c r="W9" s="109"/>
      <c r="X9" s="109"/>
      <c r="Y9" s="109"/>
      <c r="Z9" s="109"/>
      <c r="AA9" s="109" t="s">
        <v>27</v>
      </c>
      <c r="AB9" s="111"/>
      <c r="AC9" s="111"/>
      <c r="AD9" s="111"/>
      <c r="AE9" s="111"/>
      <c r="AF9" s="111"/>
      <c r="AG9" s="111"/>
      <c r="AH9" s="111"/>
      <c r="AI9" s="114" t="s">
        <v>26</v>
      </c>
      <c r="AJ9" s="115"/>
      <c r="AK9" s="115"/>
      <c r="AL9" s="115"/>
      <c r="AM9" s="115"/>
      <c r="AN9" s="115"/>
      <c r="AO9" s="115"/>
      <c r="AP9" s="115"/>
      <c r="AQ9" s="137"/>
      <c r="AR9" s="131" t="s">
        <v>25</v>
      </c>
      <c r="AS9" s="132"/>
      <c r="AT9" s="132"/>
      <c r="AU9" s="132"/>
      <c r="AV9" s="132"/>
      <c r="AW9" s="132"/>
      <c r="AX9" s="133"/>
      <c r="AY9" s="114" t="s">
        <v>24</v>
      </c>
      <c r="AZ9" s="115"/>
      <c r="BA9" s="115"/>
      <c r="BB9" s="115"/>
      <c r="BC9" s="115"/>
      <c r="BD9" s="115"/>
      <c r="BE9" s="115"/>
      <c r="BF9" s="115"/>
      <c r="BG9" s="114" t="s">
        <v>80</v>
      </c>
      <c r="BH9" s="115"/>
      <c r="BI9" s="115"/>
      <c r="BJ9" s="115"/>
      <c r="BK9" s="115"/>
      <c r="BL9" s="115"/>
      <c r="BM9" s="115"/>
      <c r="BN9" s="115"/>
    </row>
    <row r="10" spans="1:67" ht="138" customHeight="1" x14ac:dyDescent="0.2">
      <c r="A10" s="140"/>
      <c r="B10" s="141"/>
      <c r="C10" s="109"/>
      <c r="D10" s="109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3">
        <v>38</v>
      </c>
      <c r="AS11" s="103">
        <v>39</v>
      </c>
      <c r="AT11" s="103">
        <v>40</v>
      </c>
      <c r="AU11" s="103">
        <v>41</v>
      </c>
      <c r="AV11" s="103">
        <v>42</v>
      </c>
      <c r="AW11" s="103">
        <v>43</v>
      </c>
      <c r="AX11" s="103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8" t="s">
        <v>52</v>
      </c>
      <c r="B12" s="42"/>
      <c r="C12" s="38" t="s">
        <v>6</v>
      </c>
      <c r="D12" s="78">
        <f>K12+R12+AA12+AI12+AR12+AY12+BG12</f>
        <v>2069025.8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473392.70000000007</v>
      </c>
      <c r="AS12" s="78">
        <f t="shared" ref="AS12" si="4">AS13+AS14+AS15</f>
        <v>0</v>
      </c>
      <c r="AT12" s="78">
        <f>AT13+AT14+AT15+AT16</f>
        <v>308185.90000000002</v>
      </c>
      <c r="AU12" s="78">
        <f t="shared" ref="AU12:AX12" si="5">AU13+AU14+AU15+AU16</f>
        <v>160823.50000000003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9"/>
      <c r="B13" s="42" t="s">
        <v>7</v>
      </c>
      <c r="C13" s="42" t="s">
        <v>7</v>
      </c>
      <c r="D13" s="23">
        <f>K13+R13+AA13+AI13+AR13+AY13+BG13</f>
        <v>1166309.5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2">
        <f>AS13+AT13+AU13+AV13+AW13+AX13</f>
        <v>179227.20000000004</v>
      </c>
      <c r="AS13" s="102">
        <f>AS18+AS38+AS54+AS70</f>
        <v>0</v>
      </c>
      <c r="AT13" s="102">
        <f>AT18+AT38+AT55+AT70+AT80</f>
        <v>93906.3</v>
      </c>
      <c r="AU13" s="102">
        <f>AU18+AU38+AU55+AU70+AU80</f>
        <v>80937.600000000006</v>
      </c>
      <c r="AV13" s="102">
        <f>AV18+AV38+AV54+AV70+AV78</f>
        <v>4198.7</v>
      </c>
      <c r="AW13" s="102">
        <f>AW18+AW38+AW54+AW70</f>
        <v>24.200000000000003</v>
      </c>
      <c r="AX13" s="102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9"/>
      <c r="B14" s="42" t="s">
        <v>11</v>
      </c>
      <c r="C14" s="42" t="s">
        <v>11</v>
      </c>
      <c r="D14" s="23">
        <f>K14+R14+AA14+AI14+AR14+AY14+BG14</f>
        <v>602432.9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2">
        <f t="shared" si="18"/>
        <v>249508.9</v>
      </c>
      <c r="AS14" s="102">
        <f t="shared" si="18"/>
        <v>0</v>
      </c>
      <c r="AT14" s="102">
        <f>AT39</f>
        <v>211118.19999999998</v>
      </c>
      <c r="AU14" s="102">
        <f t="shared" si="18"/>
        <v>38390.700000000004</v>
      </c>
      <c r="AV14" s="102">
        <f t="shared" si="18"/>
        <v>0</v>
      </c>
      <c r="AW14" s="102">
        <f t="shared" si="18"/>
        <v>0</v>
      </c>
      <c r="AX14" s="102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9"/>
      <c r="B15" s="42" t="s">
        <v>18</v>
      </c>
      <c r="C15" s="42" t="s">
        <v>18</v>
      </c>
      <c r="D15" s="23">
        <f t="shared" ref="D15" si="20">K15+R15+AA15+AI15+AR15+AY15</f>
        <v>261577.2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2">
        <f>AR19+AR40+AR56</f>
        <v>44656.600000000006</v>
      </c>
      <c r="AS15" s="102">
        <f t="shared" si="22"/>
        <v>0</v>
      </c>
      <c r="AT15" s="102">
        <f>AT19+AT40+AT56</f>
        <v>3161.4</v>
      </c>
      <c r="AU15" s="102">
        <f>AU19+AU40+AU56</f>
        <v>41495.200000000004</v>
      </c>
      <c r="AV15" s="102">
        <f>AV19+AV40</f>
        <v>0</v>
      </c>
      <c r="AW15" s="102">
        <f t="shared" si="22"/>
        <v>0</v>
      </c>
      <c r="AX15" s="102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20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8" t="s">
        <v>30</v>
      </c>
      <c r="B17" s="38"/>
      <c r="C17" s="80" t="s">
        <v>6</v>
      </c>
      <c r="D17" s="79">
        <f>K17+R17+AA17+AI17+AR17+AY17+BG17</f>
        <v>604028.1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9">
        <f>AT17+AU17+AV17</f>
        <v>86244.2</v>
      </c>
      <c r="AS17" s="79">
        <f t="shared" si="27"/>
        <v>0</v>
      </c>
      <c r="AT17" s="79">
        <f>AT18+AT19</f>
        <v>30665.5</v>
      </c>
      <c r="AU17" s="79">
        <f>AU18+AU19</f>
        <v>55407.9</v>
      </c>
      <c r="AV17" s="79">
        <f t="shared" si="27"/>
        <v>170.8</v>
      </c>
      <c r="AW17" s="79">
        <f t="shared" si="27"/>
        <v>0</v>
      </c>
      <c r="AX17" s="79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9"/>
      <c r="B18" s="38" t="s">
        <v>10</v>
      </c>
      <c r="C18" s="38" t="s">
        <v>7</v>
      </c>
      <c r="D18" s="78">
        <f t="shared" si="24"/>
        <v>316827.59999999998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9">
        <f>AT18+AU18+AV18+AW18+AX18</f>
        <v>45898.9</v>
      </c>
      <c r="AS18" s="79">
        <v>0</v>
      </c>
      <c r="AT18" s="79">
        <f>AT27</f>
        <v>27504.1</v>
      </c>
      <c r="AU18" s="79">
        <f>AU22+AU25+AU27+AU31+AU32+AU34</f>
        <v>18224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9"/>
      <c r="B19" s="38" t="s">
        <v>18</v>
      </c>
      <c r="C19" s="38" t="s">
        <v>18</v>
      </c>
      <c r="D19" s="78">
        <f t="shared" si="24"/>
        <v>252546.00000000003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9">
        <f>AU19+AT19+AV19+AW19+AX19</f>
        <v>40345.300000000003</v>
      </c>
      <c r="AS19" s="79">
        <v>0</v>
      </c>
      <c r="AT19" s="79">
        <f>AT23+AT24+AT26+AT28+AT30+AT33</f>
        <v>3161.4</v>
      </c>
      <c r="AU19" s="79">
        <f>AU23+AU24+AU26+AU28+AU30+AU33</f>
        <v>37183.9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20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1" t="s">
        <v>37</v>
      </c>
      <c r="B21" s="38" t="s">
        <v>22</v>
      </c>
      <c r="C21" s="38"/>
      <c r="D21" s="78">
        <f t="shared" si="24"/>
        <v>162161.70000000001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9">
        <f t="shared" ref="AR21:AR28" si="43">AS21+AT21+AU21+AV21+BF21</f>
        <v>20667.3</v>
      </c>
      <c r="AS21" s="79">
        <f>AS22+AS23</f>
        <v>0</v>
      </c>
      <c r="AT21" s="79">
        <f t="shared" ref="AT21:AV21" si="44">AT22+AT23</f>
        <v>0</v>
      </c>
      <c r="AU21" s="79">
        <f>AU22+AU23</f>
        <v>20496.5</v>
      </c>
      <c r="AV21" s="79">
        <f t="shared" si="44"/>
        <v>170.8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1"/>
      <c r="B22" s="42" t="s">
        <v>19</v>
      </c>
      <c r="C22" s="42" t="s">
        <v>7</v>
      </c>
      <c r="D22" s="23">
        <f t="shared" si="24"/>
        <v>104119.3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5">
        <f t="shared" si="43"/>
        <v>16662.2</v>
      </c>
      <c r="AS22" s="105">
        <v>0</v>
      </c>
      <c r="AT22" s="105">
        <v>0</v>
      </c>
      <c r="AU22" s="105">
        <v>16491.400000000001</v>
      </c>
      <c r="AV22" s="105">
        <v>170.8</v>
      </c>
      <c r="AW22" s="105">
        <v>0</v>
      </c>
      <c r="AX22" s="105">
        <v>0</v>
      </c>
      <c r="AY22" s="105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1"/>
      <c r="B23" s="42" t="s">
        <v>18</v>
      </c>
      <c r="C23" s="42" t="s">
        <v>18</v>
      </c>
      <c r="D23" s="23">
        <f t="shared" si="24"/>
        <v>58042.400000000001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5">
        <f t="shared" si="43"/>
        <v>4005.1</v>
      </c>
      <c r="AS23" s="105">
        <v>0</v>
      </c>
      <c r="AT23" s="105">
        <v>0</v>
      </c>
      <c r="AU23" s="105">
        <v>4005.1</v>
      </c>
      <c r="AV23" s="105">
        <v>0</v>
      </c>
      <c r="AW23" s="105">
        <v>0</v>
      </c>
      <c r="AX23" s="105">
        <v>0</v>
      </c>
      <c r="AY23" s="105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5">
        <f t="shared" si="43"/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1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5">
        <f t="shared" si="43"/>
        <v>1732.6</v>
      </c>
      <c r="AS25" s="105">
        <v>0</v>
      </c>
      <c r="AT25" s="105">
        <v>0</v>
      </c>
      <c r="AU25" s="105">
        <v>1732.6</v>
      </c>
      <c r="AV25" s="105">
        <v>0</v>
      </c>
      <c r="AW25" s="105">
        <v>0</v>
      </c>
      <c r="AX25" s="105">
        <v>0</v>
      </c>
      <c r="AY25" s="105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2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5">
        <f t="shared" si="43"/>
        <v>27242.2</v>
      </c>
      <c r="AS26" s="105">
        <v>0</v>
      </c>
      <c r="AT26" s="105">
        <v>0</v>
      </c>
      <c r="AU26" s="105">
        <v>27242.2</v>
      </c>
      <c r="AV26" s="105">
        <v>0</v>
      </c>
      <c r="AW26" s="105">
        <v>0</v>
      </c>
      <c r="AX26" s="105">
        <v>0</v>
      </c>
      <c r="AY26" s="105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117866.8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5">
        <f t="shared" si="43"/>
        <v>27504.1</v>
      </c>
      <c r="AS27" s="105">
        <v>0</v>
      </c>
      <c r="AT27" s="105">
        <v>27504.1</v>
      </c>
      <c r="AU27" s="105">
        <v>0</v>
      </c>
      <c r="AV27" s="105">
        <v>0</v>
      </c>
      <c r="AW27" s="105">
        <v>0</v>
      </c>
      <c r="AX27" s="105">
        <v>0</v>
      </c>
      <c r="AY27" s="105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1" t="s">
        <v>75</v>
      </c>
      <c r="B28" s="109" t="s">
        <v>19</v>
      </c>
      <c r="C28" s="109" t="s">
        <v>18</v>
      </c>
      <c r="D28" s="110">
        <f t="shared" si="24"/>
        <v>6769.9000000000005</v>
      </c>
      <c r="E28" s="23"/>
      <c r="F28" s="23"/>
      <c r="G28" s="23"/>
      <c r="H28" s="23"/>
      <c r="I28" s="23"/>
      <c r="J28" s="23"/>
      <c r="K28" s="110">
        <f>N28</f>
        <v>0</v>
      </c>
      <c r="L28" s="110">
        <v>0</v>
      </c>
      <c r="M28" s="110">
        <v>0</v>
      </c>
      <c r="N28" s="110">
        <v>0</v>
      </c>
      <c r="O28" s="110">
        <v>0</v>
      </c>
      <c r="P28" s="110">
        <v>0</v>
      </c>
      <c r="Q28" s="110">
        <v>0</v>
      </c>
      <c r="R28" s="110">
        <f>S29+T29+U28+V28+W29+Y28+Z29</f>
        <v>0</v>
      </c>
      <c r="S28" s="110">
        <v>0</v>
      </c>
      <c r="T28" s="110">
        <v>0</v>
      </c>
      <c r="U28" s="110">
        <v>0</v>
      </c>
      <c r="V28" s="110">
        <v>0</v>
      </c>
      <c r="W28" s="110">
        <v>0</v>
      </c>
      <c r="X28" s="110">
        <v>0</v>
      </c>
      <c r="Y28" s="110">
        <v>0</v>
      </c>
      <c r="Z28" s="110"/>
      <c r="AA28" s="110">
        <f>AC28+AD28+AF28</f>
        <v>3122.3</v>
      </c>
      <c r="AB28" s="110">
        <v>0</v>
      </c>
      <c r="AC28" s="116">
        <v>2244.4</v>
      </c>
      <c r="AD28" s="116">
        <v>877.9</v>
      </c>
      <c r="AE28" s="110">
        <v>0</v>
      </c>
      <c r="AF28" s="110">
        <v>0</v>
      </c>
      <c r="AG28" s="110">
        <v>0</v>
      </c>
      <c r="AH28" s="110">
        <v>0</v>
      </c>
      <c r="AI28" s="110">
        <f>AJ28+AK28+AL28+AM28+AQ28+AN28</f>
        <v>0</v>
      </c>
      <c r="AJ28" s="110">
        <v>0</v>
      </c>
      <c r="AK28" s="110">
        <v>0</v>
      </c>
      <c r="AL28" s="110">
        <v>0</v>
      </c>
      <c r="AM28" s="110">
        <v>0</v>
      </c>
      <c r="AN28" s="110">
        <v>0</v>
      </c>
      <c r="AO28" s="110">
        <v>0</v>
      </c>
      <c r="AP28" s="110">
        <v>0</v>
      </c>
      <c r="AQ28" s="110">
        <v>0</v>
      </c>
      <c r="AR28" s="116">
        <f t="shared" si="43"/>
        <v>3647.6000000000004</v>
      </c>
      <c r="AS28" s="116">
        <v>0</v>
      </c>
      <c r="AT28" s="116">
        <v>3161.4</v>
      </c>
      <c r="AU28" s="116">
        <f>386.8+99.4</f>
        <v>486.20000000000005</v>
      </c>
      <c r="AV28" s="116">
        <v>0</v>
      </c>
      <c r="AW28" s="116">
        <v>0</v>
      </c>
      <c r="AX28" s="116">
        <v>0</v>
      </c>
      <c r="AY28" s="116">
        <f>AZ28+BC28+BD28+BF28+BL29</f>
        <v>0</v>
      </c>
      <c r="AZ28" s="110">
        <v>0</v>
      </c>
      <c r="BA28" s="112">
        <v>0</v>
      </c>
      <c r="BB28" s="110">
        <v>0</v>
      </c>
      <c r="BC28" s="110">
        <v>0</v>
      </c>
      <c r="BD28" s="110">
        <v>0</v>
      </c>
      <c r="BE28" s="110">
        <v>0</v>
      </c>
      <c r="BF28" s="110">
        <v>0</v>
      </c>
      <c r="BG28" s="110">
        <f>BH28+BK28+BL28+BN28+BT29</f>
        <v>0</v>
      </c>
      <c r="BH28" s="110">
        <v>0</v>
      </c>
      <c r="BI28" s="112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</row>
    <row r="29" spans="1:66" ht="68.25" customHeight="1" x14ac:dyDescent="0.2">
      <c r="A29" s="121"/>
      <c r="B29" s="111"/>
      <c r="C29" s="111"/>
      <c r="D29" s="111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7"/>
      <c r="AD29" s="117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17"/>
      <c r="AS29" s="117"/>
      <c r="AT29" s="117"/>
      <c r="AU29" s="117"/>
      <c r="AV29" s="117"/>
      <c r="AW29" s="117"/>
      <c r="AX29" s="117"/>
      <c r="AY29" s="117"/>
      <c r="AZ29" s="111"/>
      <c r="BA29" s="113"/>
      <c r="BB29" s="111"/>
      <c r="BC29" s="111"/>
      <c r="BD29" s="111"/>
      <c r="BE29" s="111"/>
      <c r="BF29" s="111"/>
      <c r="BG29" s="111"/>
      <c r="BH29" s="111"/>
      <c r="BI29" s="113"/>
      <c r="BJ29" s="111"/>
      <c r="BK29" s="111"/>
      <c r="BL29" s="111"/>
      <c r="BM29" s="111"/>
      <c r="BN29" s="111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6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4">
        <f>AT33+AU33+AV33+AW33+AX33</f>
        <v>749.4</v>
      </c>
      <c r="AS33" s="54">
        <v>0</v>
      </c>
      <c r="AT33" s="54">
        <v>0</v>
      </c>
      <c r="AU33" s="54">
        <f>609.4+140</f>
        <v>749.4</v>
      </c>
      <c r="AV33" s="54">
        <v>0</v>
      </c>
      <c r="AW33" s="54">
        <v>0</v>
      </c>
      <c r="AX33" s="54">
        <v>0</v>
      </c>
      <c r="AY33" s="54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4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3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4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4" t="s">
        <v>41</v>
      </c>
      <c r="B37" s="38"/>
      <c r="C37" s="38" t="s">
        <v>6</v>
      </c>
      <c r="D37" s="78">
        <f>K37+R37+AA37+AI37+AR37+AY37+BG37</f>
        <v>897301.79999999993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286396.59999999998</v>
      </c>
      <c r="AS37" s="78">
        <f t="shared" ref="AS37" si="63">SUM(AS38:AS39)</f>
        <v>0</v>
      </c>
      <c r="AT37" s="78">
        <f>AT38+AT39+AT40</f>
        <v>228440.3</v>
      </c>
      <c r="AU37" s="78">
        <f>AU38+AU39+AU40</f>
        <v>57842.000000000007</v>
      </c>
      <c r="AV37" s="79">
        <f t="shared" ref="AV37:AX37" si="64">AV38+AV39+AV40</f>
        <v>97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4"/>
      <c r="B38" s="38" t="s">
        <v>7</v>
      </c>
      <c r="C38" s="38" t="s">
        <v>7</v>
      </c>
      <c r="D38" s="78">
        <f t="shared" si="53"/>
        <v>283943.30000000005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32636.399999999998</v>
      </c>
      <c r="AS38" s="78">
        <v>0</v>
      </c>
      <c r="AT38" s="78">
        <f>AT48+AT46</f>
        <v>17322.099999999999</v>
      </c>
      <c r="AU38" s="78">
        <f>AU41+AU46+AU47+AU48+AU50+AU51+AU52</f>
        <v>15200</v>
      </c>
      <c r="AV38" s="79">
        <f>AV51</f>
        <v>97</v>
      </c>
      <c r="AW38" s="79">
        <f>AW48</f>
        <v>17.3</v>
      </c>
      <c r="AX38" s="79">
        <v>0</v>
      </c>
      <c r="AY38" s="79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5"/>
      <c r="B39" s="38" t="s">
        <v>11</v>
      </c>
      <c r="C39" s="38" t="s">
        <v>11</v>
      </c>
      <c r="D39" s="78">
        <f>K39+R39+AA39+AI39+AR39+AY39+BG39</f>
        <v>602282.9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249508.9</v>
      </c>
      <c r="AS39" s="78">
        <f t="shared" ref="AS39:AX39" si="76">AS42</f>
        <v>0</v>
      </c>
      <c r="AT39" s="78">
        <f>AT49+AT45+AT53</f>
        <v>211118.19999999998</v>
      </c>
      <c r="AU39" s="78">
        <f>AU45+AU49+AU53</f>
        <v>38390.700000000004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5"/>
      <c r="B40" s="38" t="s">
        <v>18</v>
      </c>
      <c r="C40" s="38" t="s">
        <v>18</v>
      </c>
      <c r="D40" s="78">
        <f t="shared" si="53"/>
        <v>11075.6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4251.3</v>
      </c>
      <c r="AS40" s="78">
        <v>0</v>
      </c>
      <c r="AT40" s="78">
        <f>AT44</f>
        <v>0</v>
      </c>
      <c r="AU40" s="78">
        <f>AU44</f>
        <v>4251.3</v>
      </c>
      <c r="AV40" s="79">
        <v>0</v>
      </c>
      <c r="AW40" s="79">
        <v>0</v>
      </c>
      <c r="AX40" s="79">
        <v>0</v>
      </c>
      <c r="AY40" s="79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1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5">
        <f>AT41</f>
        <v>0</v>
      </c>
      <c r="AS41" s="105">
        <v>0</v>
      </c>
      <c r="AT41" s="105">
        <v>0</v>
      </c>
      <c r="AU41" s="105">
        <v>0</v>
      </c>
      <c r="AV41" s="105">
        <v>0</v>
      </c>
      <c r="AW41" s="105">
        <v>0</v>
      </c>
      <c r="AX41" s="105">
        <v>0</v>
      </c>
      <c r="AY41" s="105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2"/>
      <c r="B42" s="109" t="s">
        <v>11</v>
      </c>
      <c r="C42" s="109" t="s">
        <v>11</v>
      </c>
      <c r="D42" s="110">
        <f t="shared" si="53"/>
        <v>192393.39999999997</v>
      </c>
      <c r="E42" s="23"/>
      <c r="F42" s="23"/>
      <c r="G42" s="23"/>
      <c r="H42" s="55"/>
      <c r="I42" s="55"/>
      <c r="J42" s="55"/>
      <c r="K42" s="110">
        <f>M42+N42+L42</f>
        <v>20816.099999999999</v>
      </c>
      <c r="L42" s="110">
        <v>19280.599999999999</v>
      </c>
      <c r="M42" s="110">
        <v>865.3</v>
      </c>
      <c r="N42" s="110">
        <v>670.2</v>
      </c>
      <c r="O42" s="126">
        <v>0</v>
      </c>
      <c r="P42" s="126">
        <v>0</v>
      </c>
      <c r="Q42" s="126">
        <v>0</v>
      </c>
      <c r="R42" s="110">
        <f>S42+U42+V42</f>
        <v>142723.69999999998</v>
      </c>
      <c r="S42" s="110">
        <v>135392.79999999999</v>
      </c>
      <c r="T42" s="110">
        <v>0</v>
      </c>
      <c r="U42" s="110">
        <v>5567.6</v>
      </c>
      <c r="V42" s="110">
        <v>1763.3</v>
      </c>
      <c r="W42" s="110">
        <v>0</v>
      </c>
      <c r="X42" s="110">
        <v>0</v>
      </c>
      <c r="Y42" s="110">
        <v>0</v>
      </c>
      <c r="Z42" s="110">
        <v>0</v>
      </c>
      <c r="AA42" s="110">
        <f>AD42+AC42+AB42</f>
        <v>27896.3</v>
      </c>
      <c r="AB42" s="110">
        <v>24168.3</v>
      </c>
      <c r="AC42" s="116">
        <v>1017.6</v>
      </c>
      <c r="AD42" s="116">
        <v>2710.4</v>
      </c>
      <c r="AE42" s="110">
        <v>0</v>
      </c>
      <c r="AF42" s="110">
        <v>0</v>
      </c>
      <c r="AG42" s="110">
        <v>0</v>
      </c>
      <c r="AH42" s="110">
        <v>0</v>
      </c>
      <c r="AI42" s="110">
        <f>AJ42+AK42+AL42</f>
        <v>957.3</v>
      </c>
      <c r="AJ42" s="110">
        <v>0</v>
      </c>
      <c r="AK42" s="110">
        <v>0</v>
      </c>
      <c r="AL42" s="110">
        <v>957.3</v>
      </c>
      <c r="AM42" s="110">
        <v>0</v>
      </c>
      <c r="AN42" s="110">
        <v>0</v>
      </c>
      <c r="AO42" s="110">
        <v>0</v>
      </c>
      <c r="AP42" s="110">
        <v>0</v>
      </c>
      <c r="AQ42" s="110">
        <v>0</v>
      </c>
      <c r="AR42" s="116">
        <f>AT42</f>
        <v>0</v>
      </c>
      <c r="AS42" s="116">
        <v>0</v>
      </c>
      <c r="AT42" s="116">
        <v>0</v>
      </c>
      <c r="AU42" s="116">
        <v>0</v>
      </c>
      <c r="AV42" s="116">
        <v>0</v>
      </c>
      <c r="AW42" s="116">
        <v>0</v>
      </c>
      <c r="AX42" s="116">
        <v>0</v>
      </c>
      <c r="AY42" s="116">
        <f>BB42</f>
        <v>0</v>
      </c>
      <c r="AZ42" s="110">
        <v>0</v>
      </c>
      <c r="BA42" s="112">
        <v>0</v>
      </c>
      <c r="BB42" s="110">
        <v>0</v>
      </c>
      <c r="BC42" s="110">
        <v>0</v>
      </c>
      <c r="BD42" s="110">
        <v>0</v>
      </c>
      <c r="BE42" s="110">
        <v>0</v>
      </c>
      <c r="BF42" s="110">
        <v>0</v>
      </c>
      <c r="BG42" s="110">
        <f>BJ42</f>
        <v>0</v>
      </c>
      <c r="BH42" s="110">
        <v>0</v>
      </c>
      <c r="BI42" s="112">
        <v>0</v>
      </c>
      <c r="BJ42" s="110">
        <v>0</v>
      </c>
      <c r="BK42" s="110">
        <v>0</v>
      </c>
      <c r="BL42" s="110">
        <v>0</v>
      </c>
      <c r="BM42" s="110">
        <v>0</v>
      </c>
      <c r="BN42" s="110">
        <v>0</v>
      </c>
    </row>
    <row r="43" spans="1:66" ht="53.25" customHeight="1" x14ac:dyDescent="0.2">
      <c r="A43" s="122"/>
      <c r="B43" s="111"/>
      <c r="C43" s="111"/>
      <c r="D43" s="111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1"/>
      <c r="L43" s="111"/>
      <c r="M43" s="111"/>
      <c r="N43" s="111"/>
      <c r="O43" s="127"/>
      <c r="P43" s="127"/>
      <c r="Q43" s="127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7"/>
      <c r="AD43" s="117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7"/>
      <c r="AS43" s="117"/>
      <c r="AT43" s="117"/>
      <c r="AU43" s="117"/>
      <c r="AV43" s="117"/>
      <c r="AW43" s="117"/>
      <c r="AX43" s="117"/>
      <c r="AY43" s="117"/>
      <c r="AZ43" s="111"/>
      <c r="BA43" s="113"/>
      <c r="BB43" s="111"/>
      <c r="BC43" s="111"/>
      <c r="BD43" s="111"/>
      <c r="BE43" s="111"/>
      <c r="BF43" s="111"/>
      <c r="BG43" s="111"/>
      <c r="BH43" s="111"/>
      <c r="BI43" s="113"/>
      <c r="BJ43" s="111"/>
      <c r="BK43" s="111"/>
      <c r="BL43" s="111"/>
      <c r="BM43" s="111"/>
      <c r="BN43" s="111"/>
    </row>
    <row r="44" spans="1:66" ht="75.75" customHeight="1" x14ac:dyDescent="0.2">
      <c r="A44" s="128" t="s">
        <v>72</v>
      </c>
      <c r="B44" s="42" t="s">
        <v>18</v>
      </c>
      <c r="C44" s="48" t="s">
        <v>18</v>
      </c>
      <c r="D44" s="49">
        <f t="shared" ref="D44:D49" si="81">K44+R44+AA44+AI44+AR44+AY44+BG44</f>
        <v>14302.800000000003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50">
        <f>AT44+AU44</f>
        <v>4251.3</v>
      </c>
      <c r="AS44" s="50">
        <v>0</v>
      </c>
      <c r="AT44" s="50">
        <v>0</v>
      </c>
      <c r="AU44" s="50">
        <v>4251.3</v>
      </c>
      <c r="AV44" s="50">
        <v>0</v>
      </c>
      <c r="AW44" s="50">
        <v>0</v>
      </c>
      <c r="AX44" s="50">
        <v>0</v>
      </c>
      <c r="AY44" s="50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9"/>
      <c r="B45" s="42" t="s">
        <v>11</v>
      </c>
      <c r="C45" s="48" t="s">
        <v>11</v>
      </c>
      <c r="D45" s="49">
        <f t="shared" si="81"/>
        <v>329690.7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50">
        <f>AT45+AU45</f>
        <v>248005.7</v>
      </c>
      <c r="AS45" s="50">
        <v>0</v>
      </c>
      <c r="AT45" s="50">
        <v>209680.4</v>
      </c>
      <c r="AU45" s="50">
        <v>38325.300000000003</v>
      </c>
      <c r="AV45" s="50">
        <v>0</v>
      </c>
      <c r="AW45" s="50">
        <v>0</v>
      </c>
      <c r="AX45" s="50">
        <v>0</v>
      </c>
      <c r="AY45" s="50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30"/>
      <c r="B46" s="86" t="s">
        <v>7</v>
      </c>
      <c r="C46" s="86" t="s">
        <v>7</v>
      </c>
      <c r="D46" s="49">
        <f t="shared" si="81"/>
        <v>32186.799999999999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50">
        <f>AT46+AU46+AV46+AW46+AX46</f>
        <v>32186.799999999999</v>
      </c>
      <c r="AS46" s="50"/>
      <c r="AT46" s="50">
        <v>16992.8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5">
        <f>AS47+AT47+AU47+AV47+BF47</f>
        <v>0</v>
      </c>
      <c r="AS47" s="105">
        <v>0</v>
      </c>
      <c r="AT47" s="105">
        <v>0</v>
      </c>
      <c r="AU47" s="105">
        <v>0</v>
      </c>
      <c r="AV47" s="105">
        <v>0</v>
      </c>
      <c r="AW47" s="105">
        <v>0</v>
      </c>
      <c r="AX47" s="105">
        <v>0</v>
      </c>
      <c r="AY47" s="105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4268.2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5">
        <f>AT48+AU48+AV48+AW48+AX48</f>
        <v>352.6</v>
      </c>
      <c r="AS48" s="105">
        <v>0</v>
      </c>
      <c r="AT48" s="105">
        <v>329.3</v>
      </c>
      <c r="AU48" s="105">
        <v>6</v>
      </c>
      <c r="AV48" s="105">
        <v>0</v>
      </c>
      <c r="AW48" s="105">
        <v>17.3</v>
      </c>
      <c r="AX48" s="105">
        <v>0</v>
      </c>
      <c r="AY48" s="105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5">
        <f>AS49+AT49+AU49+AV49+AW49+AX49</f>
        <v>242.8</v>
      </c>
      <c r="AS49" s="105">
        <v>0</v>
      </c>
      <c r="AT49" s="105">
        <v>240.4</v>
      </c>
      <c r="AU49" s="105">
        <v>2.4</v>
      </c>
      <c r="AV49" s="105">
        <v>0</v>
      </c>
      <c r="AW49" s="105">
        <v>0</v>
      </c>
      <c r="AX49" s="105">
        <v>0</v>
      </c>
      <c r="AY49" s="105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5">
        <v>0</v>
      </c>
      <c r="AS50" s="105">
        <v>0</v>
      </c>
      <c r="AT50" s="105">
        <v>0</v>
      </c>
      <c r="AU50" s="105">
        <v>0</v>
      </c>
      <c r="AV50" s="105">
        <v>0</v>
      </c>
      <c r="AW50" s="105">
        <v>0</v>
      </c>
      <c r="AX50" s="105">
        <v>0</v>
      </c>
      <c r="AY50" s="105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5">
        <f>AT51+AU51+AV51+AW51+AX51</f>
        <v>97</v>
      </c>
      <c r="AS51" s="105">
        <v>0</v>
      </c>
      <c r="AT51" s="105">
        <v>0</v>
      </c>
      <c r="AU51" s="105">
        <v>0</v>
      </c>
      <c r="AV51" s="105">
        <v>97</v>
      </c>
      <c r="AW51" s="105">
        <v>0</v>
      </c>
      <c r="AX51" s="105">
        <v>0</v>
      </c>
      <c r="AY51" s="105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1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v>0</v>
      </c>
      <c r="AW52" s="105">
        <v>0</v>
      </c>
      <c r="AX52" s="105">
        <v>0</v>
      </c>
      <c r="AY52" s="105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2"/>
      <c r="B53" s="42" t="s">
        <v>11</v>
      </c>
      <c r="C53" s="42" t="s">
        <v>11</v>
      </c>
      <c r="D53" s="23">
        <f t="shared" si="85"/>
        <v>72231.599999999991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5">
        <f>AS53+AT53+AU53+AV53+AW53+AX53</f>
        <v>1260.4000000000001</v>
      </c>
      <c r="AS53" s="105">
        <v>0</v>
      </c>
      <c r="AT53" s="105">
        <v>1197.4000000000001</v>
      </c>
      <c r="AU53" s="105">
        <v>63</v>
      </c>
      <c r="AV53" s="105">
        <v>0</v>
      </c>
      <c r="AW53" s="105">
        <v>0</v>
      </c>
      <c r="AX53" s="105">
        <v>0</v>
      </c>
      <c r="AY53" s="105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8" t="s">
        <v>31</v>
      </c>
      <c r="B54" s="38"/>
      <c r="C54" s="38" t="s">
        <v>6</v>
      </c>
      <c r="D54" s="78">
        <f t="shared" ref="D54:D71" si="86">K54+R54+AA54+AI54+AR54+AY54+BG54</f>
        <v>540254.99999999988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9">
        <f>AS54+AT54+AU54+AV54+AW54+AX54</f>
        <v>98043.699999999983</v>
      </c>
      <c r="AS54" s="79">
        <f t="shared" ref="AS54:AX54" si="93">AS57+AS58+AS59+AS61+AS62</f>
        <v>0</v>
      </c>
      <c r="AT54" s="79">
        <f>AT57+AT58+AT59+AT61+AT62+AT67</f>
        <v>46628.9</v>
      </c>
      <c r="AU54" s="79">
        <f>AU57+AU58+AU59+AU61+AU62+AU66+AU67+AU60</f>
        <v>47316.6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5"/>
      <c r="B55" s="38" t="s">
        <v>83</v>
      </c>
      <c r="C55" s="38" t="s">
        <v>7</v>
      </c>
      <c r="D55" s="78">
        <f t="shared" si="86"/>
        <v>539590.39999999991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9">
        <f>AS55+AT55+AU55+AV55+AW55+AX55</f>
        <v>97983.699999999983</v>
      </c>
      <c r="AS55" s="79">
        <f t="shared" ref="AS55:AX55" si="101">AS57+AS58+AS59+AS61+AS62+AS63+AS64</f>
        <v>0</v>
      </c>
      <c r="AT55" s="79">
        <f>AT57+AT58+AT59+AT61+AT62+AT63+AT64+AT67</f>
        <v>46628.9</v>
      </c>
      <c r="AU55" s="79">
        <f>AU57+AU58+AU59+AU61+AU62+AU63+AU64+AU66+AU67</f>
        <v>47256.6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20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5">
        <f>AS57+AT57+AU57+AV57+BF57</f>
        <v>8907.2999999999993</v>
      </c>
      <c r="AS57" s="105">
        <v>0</v>
      </c>
      <c r="AT57" s="105">
        <v>2275.5</v>
      </c>
      <c r="AU57" s="105">
        <v>6631.8</v>
      </c>
      <c r="AV57" s="105">
        <v>0</v>
      </c>
      <c r="AW57" s="105">
        <v>0</v>
      </c>
      <c r="AX57" s="105">
        <v>0</v>
      </c>
      <c r="AY57" s="105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5">
        <f>AS58+AT58+AU58+AV58+AW58+AX58</f>
        <v>30781.000000000004</v>
      </c>
      <c r="AS58" s="105">
        <v>0</v>
      </c>
      <c r="AT58" s="105">
        <v>13628.7</v>
      </c>
      <c r="AU58" s="105">
        <v>13380.2</v>
      </c>
      <c r="AV58" s="105">
        <v>3604.8</v>
      </c>
      <c r="AW58" s="105">
        <v>6.9</v>
      </c>
      <c r="AX58" s="105">
        <v>160.4</v>
      </c>
      <c r="AY58" s="105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7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5">
        <f>AS59+AT59+AU59+AV59+BF59</f>
        <v>23012.5</v>
      </c>
      <c r="AS59" s="105">
        <v>0</v>
      </c>
      <c r="AT59" s="105">
        <v>0</v>
      </c>
      <c r="AU59" s="105">
        <v>23012.5</v>
      </c>
      <c r="AV59" s="105">
        <v>0</v>
      </c>
      <c r="AW59" s="105">
        <v>0</v>
      </c>
      <c r="AX59" s="105"/>
      <c r="AY59" s="105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8"/>
      <c r="B60" s="98" t="s">
        <v>18</v>
      </c>
      <c r="C60" s="98" t="s">
        <v>18</v>
      </c>
      <c r="D60" s="99">
        <f>K60+R60+AA60+AI60+AY60+BG60+AR60</f>
        <v>60</v>
      </c>
      <c r="E60" s="99"/>
      <c r="F60" s="99"/>
      <c r="G60" s="99"/>
      <c r="H60" s="99"/>
      <c r="I60" s="99"/>
      <c r="J60" s="99"/>
      <c r="K60" s="99">
        <v>0</v>
      </c>
      <c r="L60" s="99"/>
      <c r="M60" s="99"/>
      <c r="N60" s="99"/>
      <c r="O60" s="99"/>
      <c r="P60" s="99"/>
      <c r="Q60" s="99"/>
      <c r="R60" s="99">
        <v>0</v>
      </c>
      <c r="S60" s="99"/>
      <c r="T60" s="99"/>
      <c r="U60" s="99"/>
      <c r="V60" s="99"/>
      <c r="W60" s="99"/>
      <c r="X60" s="99"/>
      <c r="Y60" s="99"/>
      <c r="Z60" s="99"/>
      <c r="AA60" s="99">
        <v>0</v>
      </c>
      <c r="AB60" s="99"/>
      <c r="AC60" s="100"/>
      <c r="AD60" s="100"/>
      <c r="AE60" s="99"/>
      <c r="AF60" s="99"/>
      <c r="AG60" s="99"/>
      <c r="AH60" s="99"/>
      <c r="AI60" s="99">
        <f>AJ60+AK60+AL60+AM60+AN60+AQ60</f>
        <v>0</v>
      </c>
      <c r="AJ60" s="99">
        <v>0</v>
      </c>
      <c r="AK60" s="99">
        <v>0</v>
      </c>
      <c r="AL60" s="99">
        <v>0</v>
      </c>
      <c r="AM60" s="99">
        <v>0</v>
      </c>
      <c r="AN60" s="99">
        <v>0</v>
      </c>
      <c r="AO60" s="99"/>
      <c r="AP60" s="99"/>
      <c r="AQ60" s="99">
        <v>0</v>
      </c>
      <c r="AR60" s="105">
        <f>AT60+AU60+AV60+AW60+AX60</f>
        <v>60</v>
      </c>
      <c r="AS60" s="105"/>
      <c r="AT60" s="105">
        <v>0</v>
      </c>
      <c r="AU60" s="105">
        <v>60</v>
      </c>
      <c r="AV60" s="105">
        <v>0</v>
      </c>
      <c r="AW60" s="105">
        <v>0</v>
      </c>
      <c r="AX60" s="105">
        <v>0</v>
      </c>
      <c r="AY60" s="105">
        <f>BA60+BB60+BC60+BD60+BE60+BF60</f>
        <v>0</v>
      </c>
      <c r="AZ60" s="99"/>
      <c r="BA60" s="99">
        <v>0</v>
      </c>
      <c r="BB60" s="99">
        <v>0</v>
      </c>
      <c r="BC60" s="99">
        <v>0</v>
      </c>
      <c r="BD60" s="99">
        <v>0</v>
      </c>
      <c r="BE60" s="99">
        <v>0</v>
      </c>
      <c r="BF60" s="99">
        <v>0</v>
      </c>
      <c r="BG60" s="99">
        <f>BI60+BJ60+BK60+BL60+BM60+BN60</f>
        <v>0</v>
      </c>
      <c r="BH60" s="99"/>
      <c r="BI60" s="99">
        <v>0</v>
      </c>
      <c r="BJ60" s="99">
        <v>0</v>
      </c>
      <c r="BK60" s="99">
        <v>0</v>
      </c>
      <c r="BL60" s="99">
        <v>0</v>
      </c>
      <c r="BM60" s="99">
        <v>0</v>
      </c>
      <c r="BN60" s="99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5">
        <f>AS61+AT61+AU61+AV61+BF61</f>
        <v>4175.1000000000004</v>
      </c>
      <c r="AS61" s="105">
        <v>0</v>
      </c>
      <c r="AT61" s="105">
        <v>1022</v>
      </c>
      <c r="AU61" s="106">
        <v>2827</v>
      </c>
      <c r="AV61" s="105">
        <v>326.10000000000002</v>
      </c>
      <c r="AW61" s="105">
        <v>0</v>
      </c>
      <c r="AX61" s="105">
        <v>0</v>
      </c>
      <c r="AY61" s="105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23445.399999999998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5">
        <f>AS62+AT62+AU62+AV62+BF62</f>
        <v>5781.7</v>
      </c>
      <c r="AS62" s="105">
        <v>0</v>
      </c>
      <c r="AT62" s="105">
        <v>5492.7</v>
      </c>
      <c r="AU62" s="105">
        <v>289</v>
      </c>
      <c r="AV62" s="105">
        <v>0</v>
      </c>
      <c r="AW62" s="105">
        <v>0</v>
      </c>
      <c r="AX62" s="105">
        <v>0</v>
      </c>
      <c r="AY62" s="105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5">
        <v>0</v>
      </c>
      <c r="AS63" s="105"/>
      <c r="AT63" s="105">
        <v>0</v>
      </c>
      <c r="AU63" s="105">
        <v>0</v>
      </c>
      <c r="AV63" s="105">
        <v>0</v>
      </c>
      <c r="AW63" s="105">
        <v>0</v>
      </c>
      <c r="AX63" s="105">
        <v>0</v>
      </c>
      <c r="AY63" s="105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5">
        <v>0</v>
      </c>
      <c r="AS64" s="105"/>
      <c r="AT64" s="105">
        <v>0</v>
      </c>
      <c r="AU64" s="105">
        <v>0</v>
      </c>
      <c r="AV64" s="105">
        <v>0</v>
      </c>
      <c r="AW64" s="105">
        <v>0</v>
      </c>
      <c r="AX64" s="105">
        <v>0</v>
      </c>
      <c r="AY64" s="105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5">
        <v>0</v>
      </c>
      <c r="AS65" s="105"/>
      <c r="AT65" s="105">
        <v>0</v>
      </c>
      <c r="AU65" s="105">
        <v>0</v>
      </c>
      <c r="AV65" s="105">
        <v>0</v>
      </c>
      <c r="AW65" s="105">
        <v>0</v>
      </c>
      <c r="AX65" s="105">
        <v>0</v>
      </c>
      <c r="AY65" s="105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2260.6999999999998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5">
        <f>AT66+AU66+AV66+AW66+AX66</f>
        <v>1080.7</v>
      </c>
      <c r="AS66" s="105"/>
      <c r="AT66" s="105">
        <v>0</v>
      </c>
      <c r="AU66" s="105">
        <v>1080.7</v>
      </c>
      <c r="AV66" s="105">
        <v>0</v>
      </c>
      <c r="AW66" s="105">
        <v>0</v>
      </c>
      <c r="AX66" s="105">
        <v>0</v>
      </c>
      <c r="AY66" s="105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5">
        <f>AT67+AU67+AV67+AW67+AX67</f>
        <v>24245.4</v>
      </c>
      <c r="AS67" s="105"/>
      <c r="AT67" s="105">
        <v>24210</v>
      </c>
      <c r="AU67" s="105">
        <v>35.4</v>
      </c>
      <c r="AV67" s="105">
        <v>0</v>
      </c>
      <c r="AW67" s="105">
        <v>0</v>
      </c>
      <c r="AX67" s="105">
        <v>0</v>
      </c>
      <c r="AY67" s="105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4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9">
        <f>AS68+AT68+AU68+AV68+BF68</f>
        <v>0</v>
      </c>
      <c r="AS68" s="79">
        <v>0</v>
      </c>
      <c r="AT68" s="79">
        <v>0</v>
      </c>
      <c r="AU68" s="79">
        <v>0</v>
      </c>
      <c r="AV68" s="79">
        <v>0</v>
      </c>
      <c r="AW68" s="79">
        <v>0</v>
      </c>
      <c r="AX68" s="79">
        <v>0</v>
      </c>
      <c r="AY68" s="79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8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9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9">
        <f>AS70+AT70+AU70+AV70+AW70+AX70</f>
        <v>257</v>
      </c>
      <c r="AS70" s="81">
        <f t="shared" ref="AS70:AX70" si="121">AS73+AS74</f>
        <v>0</v>
      </c>
      <c r="AT70" s="81">
        <f t="shared" si="121"/>
        <v>0</v>
      </c>
      <c r="AU70" s="81">
        <f t="shared" si="121"/>
        <v>257</v>
      </c>
      <c r="AV70" s="81">
        <f t="shared" si="121"/>
        <v>0</v>
      </c>
      <c r="AW70" s="81">
        <f t="shared" si="121"/>
        <v>0</v>
      </c>
      <c r="AX70" s="81">
        <f t="shared" si="121"/>
        <v>0</v>
      </c>
      <c r="AY70" s="79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9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9"/>
      <c r="AS71" s="81"/>
      <c r="AT71" s="81"/>
      <c r="AU71" s="81"/>
      <c r="AV71" s="81"/>
      <c r="AW71" s="81"/>
      <c r="AX71" s="81"/>
      <c r="AY71" s="79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3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9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79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5">
        <f>AS73+AT73+AU73+AV73+BF73</f>
        <v>50</v>
      </c>
      <c r="AS73" s="58">
        <v>0</v>
      </c>
      <c r="AT73" s="58">
        <v>0</v>
      </c>
      <c r="AU73" s="58">
        <v>50</v>
      </c>
      <c r="AV73" s="58">
        <v>0</v>
      </c>
      <c r="AW73" s="58">
        <v>0</v>
      </c>
      <c r="AX73" s="58">
        <v>0</v>
      </c>
      <c r="AY73" s="105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1" t="s">
        <v>76</v>
      </c>
      <c r="B74" s="109" t="s">
        <v>19</v>
      </c>
      <c r="C74" s="109" t="s">
        <v>12</v>
      </c>
      <c r="D74" s="110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10">
        <f t="shared" si="71"/>
        <v>220.5</v>
      </c>
      <c r="L74" s="110">
        <v>0</v>
      </c>
      <c r="M74" s="110">
        <v>0</v>
      </c>
      <c r="N74" s="110">
        <v>220.5</v>
      </c>
      <c r="O74" s="110">
        <v>0</v>
      </c>
      <c r="P74" s="110">
        <v>0</v>
      </c>
      <c r="Q74" s="110">
        <v>0</v>
      </c>
      <c r="R74" s="110">
        <f t="shared" si="82"/>
        <v>148.19999999999999</v>
      </c>
      <c r="S74" s="110">
        <v>0</v>
      </c>
      <c r="T74" s="110">
        <v>0</v>
      </c>
      <c r="U74" s="110">
        <v>0</v>
      </c>
      <c r="V74" s="110">
        <v>148.19999999999999</v>
      </c>
      <c r="W74" s="110">
        <v>0</v>
      </c>
      <c r="X74" s="110">
        <v>0</v>
      </c>
      <c r="Y74" s="110">
        <v>0</v>
      </c>
      <c r="Z74" s="110">
        <v>0</v>
      </c>
      <c r="AA74" s="110">
        <f t="shared" si="83"/>
        <v>210.7</v>
      </c>
      <c r="AB74" s="110">
        <v>0</v>
      </c>
      <c r="AC74" s="116">
        <v>0</v>
      </c>
      <c r="AD74" s="116">
        <v>210.7</v>
      </c>
      <c r="AE74" s="110">
        <v>0</v>
      </c>
      <c r="AF74" s="110">
        <v>0</v>
      </c>
      <c r="AG74" s="110">
        <v>0</v>
      </c>
      <c r="AH74" s="110">
        <v>0</v>
      </c>
      <c r="AI74" s="110">
        <v>207</v>
      </c>
      <c r="AJ74" s="110">
        <v>0</v>
      </c>
      <c r="AK74" s="110">
        <v>0</v>
      </c>
      <c r="AL74" s="110">
        <v>207</v>
      </c>
      <c r="AM74" s="110">
        <v>0</v>
      </c>
      <c r="AN74" s="110">
        <v>0</v>
      </c>
      <c r="AO74" s="110">
        <v>0</v>
      </c>
      <c r="AP74" s="110">
        <v>0</v>
      </c>
      <c r="AQ74" s="110">
        <v>0</v>
      </c>
      <c r="AR74" s="116">
        <f>AS74+AT74+AU74+AV74+BF74</f>
        <v>207</v>
      </c>
      <c r="AS74" s="116">
        <v>0</v>
      </c>
      <c r="AT74" s="116">
        <v>0</v>
      </c>
      <c r="AU74" s="116">
        <v>207</v>
      </c>
      <c r="AV74" s="116">
        <v>0</v>
      </c>
      <c r="AW74" s="116">
        <v>0</v>
      </c>
      <c r="AX74" s="116">
        <v>0</v>
      </c>
      <c r="AY74" s="116">
        <f>AZ74+BC74+BD74+BF74+BL74</f>
        <v>1222</v>
      </c>
      <c r="AZ74" s="110">
        <v>0</v>
      </c>
      <c r="BA74" s="112">
        <v>0</v>
      </c>
      <c r="BB74" s="110">
        <v>0</v>
      </c>
      <c r="BC74" s="110">
        <v>1222</v>
      </c>
      <c r="BD74" s="110">
        <v>0</v>
      </c>
      <c r="BE74" s="110">
        <v>0</v>
      </c>
      <c r="BF74" s="110">
        <v>0</v>
      </c>
      <c r="BG74" s="110">
        <f>BH74+BK74+BL74+BN74+BT74</f>
        <v>1227</v>
      </c>
      <c r="BH74" s="110">
        <v>0</v>
      </c>
      <c r="BI74" s="112">
        <v>0</v>
      </c>
      <c r="BJ74" s="110">
        <v>0</v>
      </c>
      <c r="BK74" s="110">
        <v>1227</v>
      </c>
      <c r="BL74" s="110">
        <v>0</v>
      </c>
      <c r="BM74" s="110">
        <v>0</v>
      </c>
      <c r="BN74" s="110">
        <v>0</v>
      </c>
    </row>
    <row r="75" spans="1:67" s="6" customFormat="1" ht="54.75" customHeight="1" x14ac:dyDescent="0.2">
      <c r="A75" s="121"/>
      <c r="B75" s="111"/>
      <c r="C75" s="111"/>
      <c r="D75" s="111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7"/>
      <c r="AD75" s="117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7"/>
      <c r="AS75" s="117"/>
      <c r="AT75" s="117"/>
      <c r="AU75" s="117"/>
      <c r="AV75" s="117"/>
      <c r="AW75" s="117"/>
      <c r="AX75" s="117"/>
      <c r="AY75" s="117"/>
      <c r="AZ75" s="111"/>
      <c r="BA75" s="113"/>
      <c r="BB75" s="111"/>
      <c r="BC75" s="111"/>
      <c r="BD75" s="111"/>
      <c r="BE75" s="111"/>
      <c r="BF75" s="111"/>
      <c r="BG75" s="111"/>
      <c r="BH75" s="111"/>
      <c r="BI75" s="113"/>
      <c r="BJ75" s="111"/>
      <c r="BK75" s="111"/>
      <c r="BL75" s="111"/>
      <c r="BM75" s="111"/>
      <c r="BN75" s="111"/>
    </row>
    <row r="76" spans="1:67" s="6" customFormat="1" ht="38.25" x14ac:dyDescent="0.2">
      <c r="A76" s="122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2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8" t="s">
        <v>34</v>
      </c>
      <c r="B78" s="38" t="s">
        <v>22</v>
      </c>
      <c r="C78" s="38" t="s">
        <v>6</v>
      </c>
      <c r="D78" s="78">
        <f t="shared" si="132"/>
        <v>22858.900000000005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81">
        <f>AS78+AT78+AU78+AV78+AW78+BF78</f>
        <v>2451.1999999999998</v>
      </c>
      <c r="AS78" s="81">
        <f t="shared" ref="AS78:AX78" si="138">AS82</f>
        <v>0</v>
      </c>
      <c r="AT78" s="81">
        <f t="shared" si="138"/>
        <v>2451.1999999999998</v>
      </c>
      <c r="AU78" s="81">
        <f t="shared" si="138"/>
        <v>0</v>
      </c>
      <c r="AV78" s="81">
        <f t="shared" si="138"/>
        <v>0</v>
      </c>
      <c r="AW78" s="81">
        <f t="shared" si="138"/>
        <v>0</v>
      </c>
      <c r="AX78" s="81">
        <f t="shared" si="138"/>
        <v>0</v>
      </c>
      <c r="AY78" s="81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9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9"/>
      <c r="B80" s="38" t="s">
        <v>12</v>
      </c>
      <c r="C80" s="38" t="s">
        <v>12</v>
      </c>
      <c r="D80" s="78">
        <f t="shared" si="132"/>
        <v>22121.200000000001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81">
        <f>AR82</f>
        <v>2451.1999999999998</v>
      </c>
      <c r="AS80" s="81">
        <v>0</v>
      </c>
      <c r="AT80" s="81">
        <f>AT82</f>
        <v>2451.1999999999998</v>
      </c>
      <c r="AU80" s="81">
        <v>0</v>
      </c>
      <c r="AV80" s="81">
        <f>AV82</f>
        <v>0</v>
      </c>
      <c r="AW80" s="81">
        <v>0</v>
      </c>
      <c r="AX80" s="81">
        <v>0</v>
      </c>
      <c r="AY80" s="81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20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16181.499999999998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5">
        <f>AT82+AV82</f>
        <v>2451.1999999999998</v>
      </c>
      <c r="AS82" s="58">
        <f t="shared" ref="AS82:AX82" si="147">AS83</f>
        <v>0</v>
      </c>
      <c r="AT82" s="58">
        <v>2451.1999999999998</v>
      </c>
      <c r="AU82" s="58">
        <f t="shared" si="147"/>
        <v>0</v>
      </c>
      <c r="AV82" s="58">
        <f t="shared" si="147"/>
        <v>0</v>
      </c>
      <c r="AW82" s="58">
        <f t="shared" si="147"/>
        <v>0</v>
      </c>
      <c r="AX82" s="58">
        <f t="shared" si="147"/>
        <v>0</v>
      </c>
      <c r="AY82" s="105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5">
        <f>AT83+AV83</f>
        <v>2136.6</v>
      </c>
      <c r="AS83" s="58">
        <v>0</v>
      </c>
      <c r="AT83" s="58">
        <v>2136.6</v>
      </c>
      <c r="AU83" s="58">
        <v>0</v>
      </c>
      <c r="AV83" s="58">
        <v>0</v>
      </c>
      <c r="AW83" s="58">
        <v>0</v>
      </c>
      <c r="AX83" s="58">
        <v>0</v>
      </c>
      <c r="AY83" s="105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58">
        <f>AS84+AT84+AU84+AV84+AW84+AX84+AY84+AZ84</f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1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2024-11-01T13:41:10Z</dcterms:modified>
</cp:coreProperties>
</file>